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0" yWindow="360" windowWidth="18015" windowHeight="6615" tabRatio="792" firstSheet="6" activeTab="13"/>
  </bookViews>
  <sheets>
    <sheet name="GLASS KIT A" sheetId="27" r:id="rId1"/>
    <sheet name="GLASS KIT B" sheetId="50" r:id="rId2"/>
    <sheet name="GLASS KIT C" sheetId="51" r:id="rId3"/>
    <sheet name="GLASS KIT D" sheetId="52" r:id="rId4"/>
    <sheet name="GLASS KIT E" sheetId="53" r:id="rId5"/>
    <sheet name="GLASS KIT F" sheetId="54" r:id="rId6"/>
    <sheet name="BODY KIT  " sheetId="38" r:id="rId7"/>
    <sheet name="CHASSIS  KIT " sheetId="28" r:id="rId8"/>
    <sheet name="HOSE KIT  " sheetId="34" r:id="rId9"/>
    <sheet name="S UNITS KIT BLAD " sheetId="37" r:id="rId10"/>
    <sheet name="HVAC KIT BLAD " sheetId="35" r:id="rId11"/>
    <sheet name="F AXLE KIT " sheetId="39" r:id="rId12"/>
    <sheet name="R AXLE KIT  " sheetId="40" r:id="rId13"/>
    <sheet name="S UNITS KIT CTF" sheetId="30" r:id="rId14"/>
    <sheet name="ENGINE KIT " sheetId="8" r:id="rId15"/>
    <sheet name="HYBRID KIT " sheetId="11" r:id="rId16"/>
    <sheet name="FAREBOX KIT" sheetId="41" r:id="rId17"/>
    <sheet name="LED LIGHT KIT" sheetId="47" r:id="rId18"/>
    <sheet name="KIT AC 407c" sheetId="48" r:id="rId19"/>
    <sheet name="MISC REPAIRABLE PARTS" sheetId="46" r:id="rId20"/>
  </sheets>
  <definedNames>
    <definedName name="_xlnm.Print_Area" localSheetId="6">'BODY KIT  '!$A$1:$P$52</definedName>
    <definedName name="_xlnm.Print_Area" localSheetId="7">'CHASSIS  KIT '!$A$1:$P$66</definedName>
    <definedName name="_xlnm.Print_Area" localSheetId="14">'ENGINE KIT '!$A$1:$P$46</definedName>
    <definedName name="_xlnm.Print_Area" localSheetId="11">'F AXLE KIT '!$A$1:$P$25</definedName>
    <definedName name="_xlnm.Print_Area" localSheetId="16">'FAREBOX KIT'!$A$1:$P$17</definedName>
    <definedName name="_xlnm.Print_Area" localSheetId="0">'GLASS KIT A'!$A$1:$P$22</definedName>
    <definedName name="_xlnm.Print_Area" localSheetId="1">'GLASS KIT B'!$A$1:$P$22</definedName>
    <definedName name="_xlnm.Print_Area" localSheetId="2">'GLASS KIT C'!$A$1:$P$23</definedName>
    <definedName name="_xlnm.Print_Area" localSheetId="3">'GLASS KIT D'!$A$1:$P$23</definedName>
    <definedName name="_xlnm.Print_Area" localSheetId="4">'GLASS KIT E'!$A$1:$P$22</definedName>
    <definedName name="_xlnm.Print_Area" localSheetId="5">'GLASS KIT F'!$A$1:$P$23</definedName>
    <definedName name="_xlnm.Print_Area" localSheetId="8">'HOSE KIT  '!$A$1:$R$47</definedName>
    <definedName name="_xlnm.Print_Area" localSheetId="10">'HVAC KIT BLAD '!$A$1:$P$24</definedName>
    <definedName name="_xlnm.Print_Area" localSheetId="15">'HYBRID KIT '!$A$1:$P$37</definedName>
    <definedName name="_xlnm.Print_Area" localSheetId="18">'KIT AC 407c'!$A$1:$P$15</definedName>
    <definedName name="_xlnm.Print_Area" localSheetId="17">'LED LIGHT KIT'!$A$1:$P$14</definedName>
    <definedName name="_xlnm.Print_Area" localSheetId="19">'MISC REPAIRABLE PARTS'!$A$1:$Q$12</definedName>
    <definedName name="_xlnm.Print_Area" localSheetId="12">'R AXLE KIT  '!$A$1:$P$23</definedName>
    <definedName name="_xlnm.Print_Area" localSheetId="9">'S UNITS KIT BLAD '!$A$1:$P$99</definedName>
    <definedName name="_xlnm.Print_Area" localSheetId="13">'S UNITS KIT CTF'!$A$1:$P$23</definedName>
    <definedName name="_xlnm.Print_Titles" localSheetId="6">'BODY KIT  '!$8:$8</definedName>
    <definedName name="_xlnm.Print_Titles" localSheetId="7">'CHASSIS  KIT '!$8:$8</definedName>
    <definedName name="_xlnm.Print_Titles" localSheetId="14">'ENGINE KIT '!$8:$8</definedName>
    <definedName name="_xlnm.Print_Titles" localSheetId="9">'S UNITS KIT BLAD '!$8:$8</definedName>
  </definedNames>
  <calcPr calcId="145621"/>
</workbook>
</file>

<file path=xl/calcChain.xml><?xml version="1.0" encoding="utf-8"?>
<calcChain xmlns="http://schemas.openxmlformats.org/spreadsheetml/2006/main">
  <c r="P16" i="30" l="1"/>
  <c r="N16" i="30"/>
  <c r="L16" i="30"/>
  <c r="J16" i="30"/>
  <c r="F16" i="30"/>
  <c r="P15" i="30"/>
  <c r="N15" i="30"/>
  <c r="L15" i="30"/>
  <c r="J15" i="30"/>
  <c r="F15" i="30"/>
  <c r="P14" i="30"/>
  <c r="N14" i="30"/>
  <c r="L14" i="30"/>
  <c r="J14" i="30"/>
  <c r="F14" i="30"/>
  <c r="P40" i="8" l="1"/>
  <c r="N40" i="8"/>
  <c r="L40" i="8"/>
  <c r="J40" i="8"/>
  <c r="F40" i="8"/>
  <c r="P12" i="48" l="1"/>
  <c r="N12" i="48"/>
  <c r="L12" i="48"/>
  <c r="J12" i="48"/>
  <c r="E14" i="48" s="1"/>
  <c r="P10" i="48"/>
  <c r="N10" i="48"/>
  <c r="L10" i="48"/>
  <c r="J10" i="48"/>
  <c r="F12" i="48"/>
  <c r="P12" i="47"/>
  <c r="N12" i="47"/>
  <c r="L12" i="47"/>
  <c r="J12" i="47"/>
  <c r="P10" i="47"/>
  <c r="N10" i="47"/>
  <c r="L10" i="47"/>
  <c r="J10" i="47"/>
  <c r="F12" i="47"/>
  <c r="P35" i="11"/>
  <c r="N35" i="11"/>
  <c r="L35" i="11"/>
  <c r="J35" i="11"/>
  <c r="F35" i="11"/>
  <c r="P15" i="41"/>
  <c r="N15" i="41"/>
  <c r="L15" i="41"/>
  <c r="E17" i="41" s="1"/>
  <c r="J15" i="41"/>
  <c r="F15" i="41"/>
  <c r="P13" i="41"/>
  <c r="N13" i="41"/>
  <c r="L13" i="41"/>
  <c r="J13" i="41"/>
  <c r="P33" i="11"/>
  <c r="N33" i="11"/>
  <c r="L33" i="11"/>
  <c r="J33" i="11"/>
  <c r="P19" i="40"/>
  <c r="N19" i="40"/>
  <c r="L19" i="40"/>
  <c r="J19" i="40"/>
  <c r="F19" i="40"/>
  <c r="P17" i="40"/>
  <c r="N17" i="40"/>
  <c r="L17" i="40"/>
  <c r="J17" i="40"/>
  <c r="F12" i="46"/>
  <c r="E14" i="47" l="1"/>
  <c r="E37" i="11"/>
  <c r="E21" i="40"/>
  <c r="G7" i="46"/>
  <c r="G8" i="46"/>
  <c r="G9" i="46"/>
  <c r="K7" i="46" l="1"/>
  <c r="M7" i="46"/>
  <c r="O7" i="46"/>
  <c r="Q7" i="46"/>
  <c r="K8" i="46"/>
  <c r="M8" i="46"/>
  <c r="O8" i="46"/>
  <c r="Q8" i="46"/>
  <c r="K9" i="46"/>
  <c r="M9" i="46"/>
  <c r="O9" i="46"/>
  <c r="Q9" i="46"/>
  <c r="J10" i="41"/>
  <c r="L10" i="41"/>
  <c r="N10" i="41"/>
  <c r="P10" i="41"/>
  <c r="J11" i="41"/>
  <c r="L11" i="41"/>
  <c r="N11" i="41"/>
  <c r="P11" i="41"/>
  <c r="J12" i="41"/>
  <c r="L12" i="41"/>
  <c r="N12" i="41"/>
  <c r="P12" i="41"/>
  <c r="J10" i="11"/>
  <c r="L10" i="11"/>
  <c r="N10" i="11"/>
  <c r="P10" i="11"/>
  <c r="J11" i="11"/>
  <c r="L11" i="11"/>
  <c r="N11" i="11"/>
  <c r="P11" i="11"/>
  <c r="J12" i="11"/>
  <c r="L12" i="11"/>
  <c r="N12" i="11"/>
  <c r="P12" i="11"/>
  <c r="J13" i="11"/>
  <c r="L13" i="11"/>
  <c r="N13" i="11"/>
  <c r="P13" i="11"/>
  <c r="J14" i="11"/>
  <c r="L14" i="11"/>
  <c r="N14" i="11"/>
  <c r="P14" i="11"/>
  <c r="J15" i="11"/>
  <c r="L15" i="11"/>
  <c r="N15" i="11"/>
  <c r="P15" i="11"/>
  <c r="J16" i="11"/>
  <c r="L16" i="11"/>
  <c r="N16" i="11"/>
  <c r="P16" i="11"/>
  <c r="J17" i="11"/>
  <c r="L17" i="11"/>
  <c r="N17" i="11"/>
  <c r="P17" i="11"/>
  <c r="J18" i="11"/>
  <c r="L18" i="11"/>
  <c r="N18" i="11"/>
  <c r="P18" i="11"/>
  <c r="J19" i="11"/>
  <c r="L19" i="11"/>
  <c r="N19" i="11"/>
  <c r="P19" i="11"/>
  <c r="J20" i="11"/>
  <c r="L20" i="11"/>
  <c r="N20" i="11"/>
  <c r="P20" i="11"/>
  <c r="J21" i="11"/>
  <c r="L21" i="11"/>
  <c r="N21" i="11"/>
  <c r="P21" i="11"/>
  <c r="J22" i="11"/>
  <c r="L22" i="11"/>
  <c r="N22" i="11"/>
  <c r="P22" i="11"/>
  <c r="J23" i="11"/>
  <c r="L23" i="11"/>
  <c r="N23" i="11"/>
  <c r="P23" i="11"/>
  <c r="J24" i="11"/>
  <c r="L24" i="11"/>
  <c r="N24" i="11"/>
  <c r="P24" i="11"/>
  <c r="J25" i="11"/>
  <c r="L25" i="11"/>
  <c r="N25" i="11"/>
  <c r="P25" i="11"/>
  <c r="J26" i="11"/>
  <c r="L26" i="11"/>
  <c r="N26" i="11"/>
  <c r="P26" i="11"/>
  <c r="J27" i="11"/>
  <c r="L27" i="11"/>
  <c r="N27" i="11"/>
  <c r="P27" i="11"/>
  <c r="J28" i="11"/>
  <c r="L28" i="11"/>
  <c r="N28" i="11"/>
  <c r="P28" i="11"/>
  <c r="J29" i="11"/>
  <c r="L29" i="11"/>
  <c r="N29" i="11"/>
  <c r="P29" i="11"/>
  <c r="J30" i="11"/>
  <c r="L30" i="11"/>
  <c r="N30" i="11"/>
  <c r="P30" i="11"/>
  <c r="J31" i="11"/>
  <c r="L31" i="11"/>
  <c r="N31" i="11"/>
  <c r="P31" i="11"/>
  <c r="J32" i="11"/>
  <c r="L32" i="11"/>
  <c r="N32" i="11"/>
  <c r="P32" i="11"/>
  <c r="J10" i="8"/>
  <c r="L10" i="8"/>
  <c r="N10" i="8"/>
  <c r="P10" i="8"/>
  <c r="J11" i="8"/>
  <c r="L11" i="8"/>
  <c r="N11" i="8"/>
  <c r="P11" i="8"/>
  <c r="J12" i="8"/>
  <c r="L12" i="8"/>
  <c r="N12" i="8"/>
  <c r="P12" i="8"/>
  <c r="J13" i="8"/>
  <c r="L13" i="8"/>
  <c r="N13" i="8"/>
  <c r="P13" i="8"/>
  <c r="J14" i="8"/>
  <c r="L14" i="8"/>
  <c r="N14" i="8"/>
  <c r="P14" i="8"/>
  <c r="J15" i="8"/>
  <c r="L15" i="8"/>
  <c r="N15" i="8"/>
  <c r="P15" i="8"/>
  <c r="J16" i="8"/>
  <c r="L16" i="8"/>
  <c r="N16" i="8"/>
  <c r="P16" i="8"/>
  <c r="J17" i="8"/>
  <c r="L17" i="8"/>
  <c r="N17" i="8"/>
  <c r="P17" i="8"/>
  <c r="J18" i="8"/>
  <c r="L18" i="8"/>
  <c r="N18" i="8"/>
  <c r="P18" i="8"/>
  <c r="J19" i="8"/>
  <c r="L19" i="8"/>
  <c r="N19" i="8"/>
  <c r="P19" i="8"/>
  <c r="J20" i="8"/>
  <c r="L20" i="8"/>
  <c r="N20" i="8"/>
  <c r="P20" i="8"/>
  <c r="J21" i="8"/>
  <c r="L21" i="8"/>
  <c r="N21" i="8"/>
  <c r="P21" i="8"/>
  <c r="J22" i="8"/>
  <c r="L22" i="8"/>
  <c r="N22" i="8"/>
  <c r="P22" i="8"/>
  <c r="J23" i="8"/>
  <c r="L23" i="8"/>
  <c r="N23" i="8"/>
  <c r="P23" i="8"/>
  <c r="J24" i="8"/>
  <c r="L24" i="8"/>
  <c r="N24" i="8"/>
  <c r="P24" i="8"/>
  <c r="J25" i="8"/>
  <c r="L25" i="8"/>
  <c r="N25" i="8"/>
  <c r="P25" i="8"/>
  <c r="J26" i="8"/>
  <c r="L26" i="8"/>
  <c r="N26" i="8"/>
  <c r="P26" i="8"/>
  <c r="J27" i="8"/>
  <c r="L27" i="8"/>
  <c r="N27" i="8"/>
  <c r="P27" i="8"/>
  <c r="J28" i="8"/>
  <c r="L28" i="8"/>
  <c r="N28" i="8"/>
  <c r="P28" i="8"/>
  <c r="J29" i="8"/>
  <c r="L29" i="8"/>
  <c r="N29" i="8"/>
  <c r="P29" i="8"/>
  <c r="J30" i="8"/>
  <c r="L30" i="8"/>
  <c r="N30" i="8"/>
  <c r="P30" i="8"/>
  <c r="J31" i="8"/>
  <c r="L31" i="8"/>
  <c r="N31" i="8"/>
  <c r="P31" i="8"/>
  <c r="J32" i="8"/>
  <c r="L32" i="8"/>
  <c r="N32" i="8"/>
  <c r="P32" i="8"/>
  <c r="J33" i="8"/>
  <c r="L33" i="8"/>
  <c r="N33" i="8"/>
  <c r="P33" i="8"/>
  <c r="J34" i="8"/>
  <c r="L34" i="8"/>
  <c r="N34" i="8"/>
  <c r="P34" i="8"/>
  <c r="J35" i="8"/>
  <c r="L35" i="8"/>
  <c r="N35" i="8"/>
  <c r="P35" i="8"/>
  <c r="J36" i="8"/>
  <c r="L36" i="8"/>
  <c r="N36" i="8"/>
  <c r="P36" i="8"/>
  <c r="J41" i="8"/>
  <c r="J42" i="8" s="1"/>
  <c r="J44" i="8" s="1"/>
  <c r="L41" i="8"/>
  <c r="N41" i="8"/>
  <c r="P41" i="8"/>
  <c r="J10" i="30"/>
  <c r="L10" i="30"/>
  <c r="N10" i="30"/>
  <c r="P10" i="30"/>
  <c r="J11" i="30"/>
  <c r="L11" i="30"/>
  <c r="N11" i="30"/>
  <c r="P11" i="30"/>
  <c r="J12" i="30"/>
  <c r="L12" i="30"/>
  <c r="N12" i="30"/>
  <c r="P12" i="30"/>
  <c r="J13" i="30"/>
  <c r="L13" i="30"/>
  <c r="N13" i="30"/>
  <c r="P13" i="30"/>
  <c r="J17" i="30"/>
  <c r="L17" i="30"/>
  <c r="N17" i="30"/>
  <c r="P17" i="30"/>
  <c r="J10" i="40"/>
  <c r="L10" i="40"/>
  <c r="N10" i="40"/>
  <c r="P10" i="40"/>
  <c r="J11" i="40"/>
  <c r="L11" i="40"/>
  <c r="N11" i="40"/>
  <c r="P11" i="40"/>
  <c r="J12" i="40"/>
  <c r="L12" i="40"/>
  <c r="N12" i="40"/>
  <c r="P12" i="40"/>
  <c r="J13" i="40"/>
  <c r="L13" i="40"/>
  <c r="N13" i="40"/>
  <c r="P13" i="40"/>
  <c r="J14" i="40"/>
  <c r="L14" i="40"/>
  <c r="N14" i="40"/>
  <c r="P14" i="40"/>
  <c r="J15" i="40"/>
  <c r="L15" i="40"/>
  <c r="N15" i="40"/>
  <c r="P15" i="40"/>
  <c r="J16" i="40"/>
  <c r="L16" i="40"/>
  <c r="N16" i="40"/>
  <c r="P16" i="40"/>
  <c r="E23" i="39"/>
  <c r="E23" i="35"/>
  <c r="E99" i="37"/>
  <c r="E47" i="34"/>
  <c r="F9" i="28"/>
  <c r="F10" i="28"/>
  <c r="E23" i="54"/>
  <c r="E21" i="53"/>
  <c r="E21" i="52"/>
  <c r="E22" i="51"/>
  <c r="E21" i="50"/>
  <c r="E21" i="27"/>
  <c r="J10" i="39"/>
  <c r="L10" i="39"/>
  <c r="N10" i="39"/>
  <c r="P10" i="39"/>
  <c r="J11" i="39"/>
  <c r="L11" i="39"/>
  <c r="N11" i="39"/>
  <c r="P11" i="39"/>
  <c r="J12" i="39"/>
  <c r="L12" i="39"/>
  <c r="N12" i="39"/>
  <c r="P12" i="39"/>
  <c r="J13" i="39"/>
  <c r="L13" i="39"/>
  <c r="N13" i="39"/>
  <c r="P13" i="39"/>
  <c r="J14" i="39"/>
  <c r="L14" i="39"/>
  <c r="N14" i="39"/>
  <c r="P14" i="39"/>
  <c r="J15" i="39"/>
  <c r="L15" i="39"/>
  <c r="N15" i="39"/>
  <c r="P15" i="39"/>
  <c r="J16" i="39"/>
  <c r="L16" i="39"/>
  <c r="N16" i="39"/>
  <c r="P16" i="39"/>
  <c r="J17" i="39"/>
  <c r="L17" i="39"/>
  <c r="N17" i="39"/>
  <c r="P17" i="39"/>
  <c r="J18" i="39"/>
  <c r="L18" i="39"/>
  <c r="N18" i="39"/>
  <c r="P18" i="39"/>
  <c r="N19" i="35"/>
  <c r="N21" i="35" s="1"/>
  <c r="J10" i="35"/>
  <c r="L10" i="35"/>
  <c r="N10" i="35"/>
  <c r="P10" i="35"/>
  <c r="J11" i="35"/>
  <c r="L11" i="35"/>
  <c r="N11" i="35"/>
  <c r="P11" i="35"/>
  <c r="J12" i="35"/>
  <c r="L12" i="35"/>
  <c r="N12" i="35"/>
  <c r="P12" i="35"/>
  <c r="J13" i="35"/>
  <c r="L13" i="35"/>
  <c r="N13" i="35"/>
  <c r="P13" i="35"/>
  <c r="J14" i="35"/>
  <c r="L14" i="35"/>
  <c r="N14" i="35"/>
  <c r="P14" i="35"/>
  <c r="J15" i="35"/>
  <c r="L15" i="35"/>
  <c r="N15" i="35"/>
  <c r="P15" i="35"/>
  <c r="J16" i="35"/>
  <c r="L16" i="35"/>
  <c r="N16" i="35"/>
  <c r="P16" i="35"/>
  <c r="J17" i="35"/>
  <c r="L17" i="35"/>
  <c r="N17" i="35"/>
  <c r="P17" i="35"/>
  <c r="J18" i="35"/>
  <c r="L18" i="35"/>
  <c r="N18" i="35"/>
  <c r="P18" i="35"/>
  <c r="F9" i="37"/>
  <c r="J89" i="37"/>
  <c r="J95" i="37" s="1"/>
  <c r="J97" i="37" s="1"/>
  <c r="L89" i="37"/>
  <c r="L95" i="37" s="1"/>
  <c r="L97" i="37" s="1"/>
  <c r="N89" i="37"/>
  <c r="P89" i="37"/>
  <c r="P95" i="37" s="1"/>
  <c r="P97" i="37" s="1"/>
  <c r="J90" i="37"/>
  <c r="L90" i="37"/>
  <c r="N90" i="37"/>
  <c r="P90" i="37"/>
  <c r="J91" i="37"/>
  <c r="L91" i="37"/>
  <c r="N91" i="37"/>
  <c r="P91" i="37"/>
  <c r="J92" i="37"/>
  <c r="L92" i="37"/>
  <c r="N92" i="37"/>
  <c r="P92" i="37"/>
  <c r="J93" i="37"/>
  <c r="L93" i="37"/>
  <c r="N93" i="37"/>
  <c r="P93" i="37"/>
  <c r="J94" i="37"/>
  <c r="L94" i="37"/>
  <c r="N94" i="37"/>
  <c r="P94" i="37"/>
  <c r="J50" i="37"/>
  <c r="L50" i="37"/>
  <c r="N50" i="37"/>
  <c r="P50" i="37"/>
  <c r="J51" i="37"/>
  <c r="L51" i="37"/>
  <c r="N51" i="37"/>
  <c r="P51" i="37"/>
  <c r="J52" i="37"/>
  <c r="L52" i="37"/>
  <c r="N52" i="37"/>
  <c r="P52" i="37"/>
  <c r="J53" i="37"/>
  <c r="L53" i="37"/>
  <c r="N53" i="37"/>
  <c r="P53" i="37"/>
  <c r="J54" i="37"/>
  <c r="L54" i="37"/>
  <c r="N54" i="37"/>
  <c r="P54" i="37"/>
  <c r="J55" i="37"/>
  <c r="L55" i="37"/>
  <c r="N55" i="37"/>
  <c r="P55" i="37"/>
  <c r="J56" i="37"/>
  <c r="L56" i="37"/>
  <c r="N56" i="37"/>
  <c r="P56" i="37"/>
  <c r="J57" i="37"/>
  <c r="L57" i="37"/>
  <c r="N57" i="37"/>
  <c r="P57" i="37"/>
  <c r="J58" i="37"/>
  <c r="L58" i="37"/>
  <c r="N58" i="37"/>
  <c r="P58" i="37"/>
  <c r="J59" i="37"/>
  <c r="L59" i="37"/>
  <c r="N59" i="37"/>
  <c r="P59" i="37"/>
  <c r="J60" i="37"/>
  <c r="L60" i="37"/>
  <c r="N60" i="37"/>
  <c r="P60" i="37"/>
  <c r="J61" i="37"/>
  <c r="L61" i="37"/>
  <c r="N61" i="37"/>
  <c r="P61" i="37"/>
  <c r="J62" i="37"/>
  <c r="L62" i="37"/>
  <c r="N62" i="37"/>
  <c r="P62" i="37"/>
  <c r="J63" i="37"/>
  <c r="L63" i="37"/>
  <c r="N63" i="37"/>
  <c r="P63" i="37"/>
  <c r="J64" i="37"/>
  <c r="L64" i="37"/>
  <c r="N64" i="37"/>
  <c r="P64" i="37"/>
  <c r="J65" i="37"/>
  <c r="L65" i="37"/>
  <c r="N65" i="37"/>
  <c r="P65" i="37"/>
  <c r="J66" i="37"/>
  <c r="L66" i="37"/>
  <c r="N66" i="37"/>
  <c r="P66" i="37"/>
  <c r="J67" i="37"/>
  <c r="L67" i="37"/>
  <c r="N67" i="37"/>
  <c r="P67" i="37"/>
  <c r="J68" i="37"/>
  <c r="L68" i="37"/>
  <c r="N68" i="37"/>
  <c r="P68" i="37"/>
  <c r="J69" i="37"/>
  <c r="L69" i="37"/>
  <c r="N69" i="37"/>
  <c r="P69" i="37"/>
  <c r="J70" i="37"/>
  <c r="L70" i="37"/>
  <c r="N70" i="37"/>
  <c r="P70" i="37"/>
  <c r="J71" i="37"/>
  <c r="L71" i="37"/>
  <c r="N71" i="37"/>
  <c r="P71" i="37"/>
  <c r="J72" i="37"/>
  <c r="L72" i="37"/>
  <c r="N72" i="37"/>
  <c r="P72" i="37"/>
  <c r="J73" i="37"/>
  <c r="L73" i="37"/>
  <c r="N73" i="37"/>
  <c r="P73" i="37"/>
  <c r="J74" i="37"/>
  <c r="L74" i="37"/>
  <c r="N74" i="37"/>
  <c r="P74" i="37"/>
  <c r="J75" i="37"/>
  <c r="L75" i="37"/>
  <c r="N75" i="37"/>
  <c r="P75" i="37"/>
  <c r="J76" i="37"/>
  <c r="L76" i="37"/>
  <c r="N76" i="37"/>
  <c r="P76" i="37"/>
  <c r="J77" i="37"/>
  <c r="L77" i="37"/>
  <c r="N77" i="37"/>
  <c r="P77" i="37"/>
  <c r="J78" i="37"/>
  <c r="L78" i="37"/>
  <c r="N78" i="37"/>
  <c r="P78" i="37"/>
  <c r="J79" i="37"/>
  <c r="L79" i="37"/>
  <c r="N79" i="37"/>
  <c r="P79" i="37"/>
  <c r="J80" i="37"/>
  <c r="L80" i="37"/>
  <c r="N80" i="37"/>
  <c r="P80" i="37"/>
  <c r="J81" i="37"/>
  <c r="L81" i="37"/>
  <c r="N81" i="37"/>
  <c r="P81" i="37"/>
  <c r="J82" i="37"/>
  <c r="L82" i="37"/>
  <c r="N82" i="37"/>
  <c r="P82" i="37"/>
  <c r="J83" i="37"/>
  <c r="L83" i="37"/>
  <c r="N83" i="37"/>
  <c r="P83" i="37"/>
  <c r="J84" i="37"/>
  <c r="L84" i="37"/>
  <c r="N84" i="37"/>
  <c r="P84" i="37"/>
  <c r="J85" i="37"/>
  <c r="L85" i="37"/>
  <c r="N85" i="37"/>
  <c r="P85" i="37"/>
  <c r="J86" i="37"/>
  <c r="L86" i="37"/>
  <c r="N86" i="37"/>
  <c r="P86" i="37"/>
  <c r="J87" i="37"/>
  <c r="L87" i="37"/>
  <c r="N87" i="37"/>
  <c r="P87" i="37"/>
  <c r="J88" i="37"/>
  <c r="L88" i="37"/>
  <c r="N88" i="37"/>
  <c r="P88" i="37"/>
  <c r="J10" i="37"/>
  <c r="L10" i="37"/>
  <c r="N10" i="37"/>
  <c r="P10" i="37"/>
  <c r="J11" i="37"/>
  <c r="L11" i="37"/>
  <c r="N11" i="37"/>
  <c r="P11" i="37"/>
  <c r="J12" i="37"/>
  <c r="L12" i="37"/>
  <c r="N12" i="37"/>
  <c r="P12" i="37"/>
  <c r="J13" i="37"/>
  <c r="L13" i="37"/>
  <c r="N13" i="37"/>
  <c r="P13" i="37"/>
  <c r="J14" i="37"/>
  <c r="L14" i="37"/>
  <c r="N14" i="37"/>
  <c r="P14" i="37"/>
  <c r="J15" i="37"/>
  <c r="L15" i="37"/>
  <c r="N15" i="37"/>
  <c r="P15" i="37"/>
  <c r="J16" i="37"/>
  <c r="L16" i="37"/>
  <c r="N16" i="37"/>
  <c r="P16" i="37"/>
  <c r="J17" i="37"/>
  <c r="L17" i="37"/>
  <c r="N17" i="37"/>
  <c r="P17" i="37"/>
  <c r="J18" i="37"/>
  <c r="L18" i="37"/>
  <c r="N18" i="37"/>
  <c r="P18" i="37"/>
  <c r="J19" i="37"/>
  <c r="L19" i="37"/>
  <c r="N19" i="37"/>
  <c r="P19" i="37"/>
  <c r="J20" i="37"/>
  <c r="L20" i="37"/>
  <c r="N20" i="37"/>
  <c r="P20" i="37"/>
  <c r="J21" i="37"/>
  <c r="L21" i="37"/>
  <c r="N21" i="37"/>
  <c r="P21" i="37"/>
  <c r="J22" i="37"/>
  <c r="L22" i="37"/>
  <c r="N22" i="37"/>
  <c r="P22" i="37"/>
  <c r="J23" i="37"/>
  <c r="L23" i="37"/>
  <c r="N23" i="37"/>
  <c r="P23" i="37"/>
  <c r="J24" i="37"/>
  <c r="L24" i="37"/>
  <c r="N24" i="37"/>
  <c r="P24" i="37"/>
  <c r="J25" i="37"/>
  <c r="L25" i="37"/>
  <c r="N25" i="37"/>
  <c r="P25" i="37"/>
  <c r="J26" i="37"/>
  <c r="L26" i="37"/>
  <c r="N26" i="37"/>
  <c r="P26" i="37"/>
  <c r="J27" i="37"/>
  <c r="L27" i="37"/>
  <c r="N27" i="37"/>
  <c r="P27" i="37"/>
  <c r="J28" i="37"/>
  <c r="L28" i="37"/>
  <c r="N28" i="37"/>
  <c r="P28" i="37"/>
  <c r="J29" i="37"/>
  <c r="L29" i="37"/>
  <c r="N29" i="37"/>
  <c r="P29" i="37"/>
  <c r="J30" i="37"/>
  <c r="L30" i="37"/>
  <c r="N30" i="37"/>
  <c r="P30" i="37"/>
  <c r="J31" i="37"/>
  <c r="L31" i="37"/>
  <c r="N31" i="37"/>
  <c r="P31" i="37"/>
  <c r="J32" i="37"/>
  <c r="L32" i="37"/>
  <c r="N32" i="37"/>
  <c r="P32" i="37"/>
  <c r="J33" i="37"/>
  <c r="L33" i="37"/>
  <c r="N33" i="37"/>
  <c r="P33" i="37"/>
  <c r="J34" i="37"/>
  <c r="L34" i="37"/>
  <c r="N34" i="37"/>
  <c r="P34" i="37"/>
  <c r="J35" i="37"/>
  <c r="L35" i="37"/>
  <c r="N35" i="37"/>
  <c r="P35" i="37"/>
  <c r="J36" i="37"/>
  <c r="L36" i="37"/>
  <c r="N36" i="37"/>
  <c r="P36" i="37"/>
  <c r="J37" i="37"/>
  <c r="L37" i="37"/>
  <c r="N37" i="37"/>
  <c r="P37" i="37"/>
  <c r="J38" i="37"/>
  <c r="L38" i="37"/>
  <c r="N38" i="37"/>
  <c r="P38" i="37"/>
  <c r="J39" i="37"/>
  <c r="L39" i="37"/>
  <c r="N39" i="37"/>
  <c r="P39" i="37"/>
  <c r="J40" i="37"/>
  <c r="L40" i="37"/>
  <c r="N40" i="37"/>
  <c r="P40" i="37"/>
  <c r="J41" i="37"/>
  <c r="L41" i="37"/>
  <c r="N41" i="37"/>
  <c r="P41" i="37"/>
  <c r="J42" i="37"/>
  <c r="L42" i="37"/>
  <c r="N42" i="37"/>
  <c r="P42" i="37"/>
  <c r="J43" i="37"/>
  <c r="L43" i="37"/>
  <c r="N43" i="37"/>
  <c r="P43" i="37"/>
  <c r="J44" i="37"/>
  <c r="L44" i="37"/>
  <c r="N44" i="37"/>
  <c r="P44" i="37"/>
  <c r="J45" i="37"/>
  <c r="L45" i="37"/>
  <c r="N45" i="37"/>
  <c r="P45" i="37"/>
  <c r="J46" i="37"/>
  <c r="L46" i="37"/>
  <c r="N46" i="37"/>
  <c r="P46" i="37"/>
  <c r="J47" i="37"/>
  <c r="L47" i="37"/>
  <c r="N47" i="37"/>
  <c r="P47" i="37"/>
  <c r="J48" i="37"/>
  <c r="L48" i="37"/>
  <c r="N48" i="37"/>
  <c r="P48" i="37"/>
  <c r="J49" i="37"/>
  <c r="L49" i="37"/>
  <c r="N49" i="37"/>
  <c r="P49" i="37"/>
  <c r="J52" i="28"/>
  <c r="L52" i="28"/>
  <c r="N52" i="28"/>
  <c r="P52" i="28"/>
  <c r="J53" i="28"/>
  <c r="L53" i="28"/>
  <c r="N53" i="28"/>
  <c r="P53" i="28"/>
  <c r="J54" i="28"/>
  <c r="L54" i="28"/>
  <c r="N54" i="28"/>
  <c r="P54" i="28"/>
  <c r="J55" i="28"/>
  <c r="L55" i="28"/>
  <c r="N55" i="28"/>
  <c r="P55" i="28"/>
  <c r="J56" i="28"/>
  <c r="L56" i="28"/>
  <c r="N56" i="28"/>
  <c r="P56" i="28"/>
  <c r="J57" i="28"/>
  <c r="L57" i="28"/>
  <c r="N57" i="28"/>
  <c r="P57" i="28"/>
  <c r="J58" i="28"/>
  <c r="L58" i="28"/>
  <c r="N58" i="28"/>
  <c r="P58" i="28"/>
  <c r="J59" i="28"/>
  <c r="L59" i="28"/>
  <c r="N59" i="28"/>
  <c r="P59" i="28"/>
  <c r="J60" i="28"/>
  <c r="L60" i="28"/>
  <c r="N60" i="28"/>
  <c r="P60" i="28"/>
  <c r="J10" i="28"/>
  <c r="L10" i="28"/>
  <c r="L61" i="28" s="1"/>
  <c r="L63" i="28" s="1"/>
  <c r="N10" i="28"/>
  <c r="P10" i="28"/>
  <c r="J11" i="28"/>
  <c r="L11" i="28"/>
  <c r="N11" i="28"/>
  <c r="P11" i="28"/>
  <c r="J12" i="28"/>
  <c r="J61" i="28" s="1"/>
  <c r="J63" i="28" s="1"/>
  <c r="L12" i="28"/>
  <c r="N12" i="28"/>
  <c r="P12" i="28"/>
  <c r="J13" i="28"/>
  <c r="L13" i="28"/>
  <c r="N13" i="28"/>
  <c r="P13" i="28"/>
  <c r="J14" i="28"/>
  <c r="L14" i="28"/>
  <c r="N14" i="28"/>
  <c r="P14" i="28"/>
  <c r="J15" i="28"/>
  <c r="L15" i="28"/>
  <c r="N15" i="28"/>
  <c r="P15" i="28"/>
  <c r="J16" i="28"/>
  <c r="L16" i="28"/>
  <c r="N16" i="28"/>
  <c r="P16" i="28"/>
  <c r="J17" i="28"/>
  <c r="L17" i="28"/>
  <c r="N17" i="28"/>
  <c r="P17" i="28"/>
  <c r="J18" i="28"/>
  <c r="L18" i="28"/>
  <c r="N18" i="28"/>
  <c r="P18" i="28"/>
  <c r="J19" i="28"/>
  <c r="L19" i="28"/>
  <c r="N19" i="28"/>
  <c r="P19" i="28"/>
  <c r="J20" i="28"/>
  <c r="L20" i="28"/>
  <c r="N20" i="28"/>
  <c r="P20" i="28"/>
  <c r="J21" i="28"/>
  <c r="L21" i="28"/>
  <c r="N21" i="28"/>
  <c r="P21" i="28"/>
  <c r="J22" i="28"/>
  <c r="L22" i="28"/>
  <c r="N22" i="28"/>
  <c r="P22" i="28"/>
  <c r="J23" i="28"/>
  <c r="L23" i="28"/>
  <c r="N23" i="28"/>
  <c r="P23" i="28"/>
  <c r="J24" i="28"/>
  <c r="L24" i="28"/>
  <c r="N24" i="28"/>
  <c r="P24" i="28"/>
  <c r="J25" i="28"/>
  <c r="L25" i="28"/>
  <c r="N25" i="28"/>
  <c r="P25" i="28"/>
  <c r="J26" i="28"/>
  <c r="L26" i="28"/>
  <c r="N26" i="28"/>
  <c r="P26" i="28"/>
  <c r="J27" i="28"/>
  <c r="L27" i="28"/>
  <c r="N27" i="28"/>
  <c r="P27" i="28"/>
  <c r="J28" i="28"/>
  <c r="L28" i="28"/>
  <c r="N28" i="28"/>
  <c r="P28" i="28"/>
  <c r="J29" i="28"/>
  <c r="L29" i="28"/>
  <c r="N29" i="28"/>
  <c r="P29" i="28"/>
  <c r="J30" i="28"/>
  <c r="L30" i="28"/>
  <c r="N30" i="28"/>
  <c r="P30" i="28"/>
  <c r="J31" i="28"/>
  <c r="L31" i="28"/>
  <c r="N31" i="28"/>
  <c r="P31" i="28"/>
  <c r="J32" i="28"/>
  <c r="L32" i="28"/>
  <c r="N32" i="28"/>
  <c r="P32" i="28"/>
  <c r="J33" i="28"/>
  <c r="L33" i="28"/>
  <c r="N33" i="28"/>
  <c r="P33" i="28"/>
  <c r="J34" i="28"/>
  <c r="L34" i="28"/>
  <c r="N34" i="28"/>
  <c r="P34" i="28"/>
  <c r="J35" i="28"/>
  <c r="L35" i="28"/>
  <c r="N35" i="28"/>
  <c r="P35" i="28"/>
  <c r="J36" i="28"/>
  <c r="L36" i="28"/>
  <c r="N36" i="28"/>
  <c r="P36" i="28"/>
  <c r="J37" i="28"/>
  <c r="L37" i="28"/>
  <c r="N37" i="28"/>
  <c r="P37" i="28"/>
  <c r="J38" i="28"/>
  <c r="L38" i="28"/>
  <c r="N38" i="28"/>
  <c r="P38" i="28"/>
  <c r="J39" i="28"/>
  <c r="L39" i="28"/>
  <c r="N39" i="28"/>
  <c r="P39" i="28"/>
  <c r="J40" i="28"/>
  <c r="L40" i="28"/>
  <c r="N40" i="28"/>
  <c r="P40" i="28"/>
  <c r="J41" i="28"/>
  <c r="L41" i="28"/>
  <c r="N41" i="28"/>
  <c r="P41" i="28"/>
  <c r="J42" i="28"/>
  <c r="L42" i="28"/>
  <c r="N42" i="28"/>
  <c r="P42" i="28"/>
  <c r="J43" i="28"/>
  <c r="L43" i="28"/>
  <c r="N43" i="28"/>
  <c r="P43" i="28"/>
  <c r="J44" i="28"/>
  <c r="L44" i="28"/>
  <c r="N44" i="28"/>
  <c r="P44" i="28"/>
  <c r="J45" i="28"/>
  <c r="L45" i="28"/>
  <c r="N45" i="28"/>
  <c r="P45" i="28"/>
  <c r="J46" i="28"/>
  <c r="L46" i="28"/>
  <c r="N46" i="28"/>
  <c r="P46" i="28"/>
  <c r="J47" i="28"/>
  <c r="L47" i="28"/>
  <c r="N47" i="28"/>
  <c r="P47" i="28"/>
  <c r="J48" i="28"/>
  <c r="L48" i="28"/>
  <c r="N48" i="28"/>
  <c r="P48" i="28"/>
  <c r="J49" i="28"/>
  <c r="L49" i="28"/>
  <c r="N49" i="28"/>
  <c r="P49" i="28"/>
  <c r="J50" i="28"/>
  <c r="L50" i="28"/>
  <c r="N50" i="28"/>
  <c r="P50" i="28"/>
  <c r="J51" i="28"/>
  <c r="L51" i="28"/>
  <c r="N51" i="28"/>
  <c r="P51" i="28"/>
  <c r="F9" i="38"/>
  <c r="J10" i="38"/>
  <c r="L10" i="38"/>
  <c r="N10" i="38"/>
  <c r="P10" i="38"/>
  <c r="J11" i="38"/>
  <c r="L11" i="38"/>
  <c r="N11" i="38"/>
  <c r="P11" i="38"/>
  <c r="J12" i="38"/>
  <c r="L12" i="38"/>
  <c r="N12" i="38"/>
  <c r="P12" i="38"/>
  <c r="J13" i="38"/>
  <c r="L13" i="38"/>
  <c r="N13" i="38"/>
  <c r="P13" i="38"/>
  <c r="J14" i="38"/>
  <c r="L14" i="38"/>
  <c r="N14" i="38"/>
  <c r="P14" i="38"/>
  <c r="J15" i="38"/>
  <c r="L15" i="38"/>
  <c r="N15" i="38"/>
  <c r="P15" i="38"/>
  <c r="J16" i="38"/>
  <c r="L16" i="38"/>
  <c r="N16" i="38"/>
  <c r="P16" i="38"/>
  <c r="J17" i="38"/>
  <c r="L17" i="38"/>
  <c r="N17" i="38"/>
  <c r="P17" i="38"/>
  <c r="J18" i="38"/>
  <c r="L18" i="38"/>
  <c r="N18" i="38"/>
  <c r="P18" i="38"/>
  <c r="J19" i="38"/>
  <c r="L19" i="38"/>
  <c r="N19" i="38"/>
  <c r="P19" i="38"/>
  <c r="J20" i="38"/>
  <c r="L20" i="38"/>
  <c r="N20" i="38"/>
  <c r="P20" i="38"/>
  <c r="J21" i="38"/>
  <c r="L21" i="38"/>
  <c r="N21" i="38"/>
  <c r="P21" i="38"/>
  <c r="J22" i="38"/>
  <c r="L22" i="38"/>
  <c r="N22" i="38"/>
  <c r="P22" i="38"/>
  <c r="J23" i="38"/>
  <c r="L23" i="38"/>
  <c r="N23" i="38"/>
  <c r="P23" i="38"/>
  <c r="J24" i="38"/>
  <c r="L24" i="38"/>
  <c r="N24" i="38"/>
  <c r="P24" i="38"/>
  <c r="J25" i="38"/>
  <c r="L25" i="38"/>
  <c r="N25" i="38"/>
  <c r="P25" i="38"/>
  <c r="J26" i="38"/>
  <c r="L26" i="38"/>
  <c r="N26" i="38"/>
  <c r="P26" i="38"/>
  <c r="J27" i="38"/>
  <c r="L27" i="38"/>
  <c r="N27" i="38"/>
  <c r="P27" i="38"/>
  <c r="J28" i="38"/>
  <c r="L28" i="38"/>
  <c r="N28" i="38"/>
  <c r="P28" i="38"/>
  <c r="J29" i="38"/>
  <c r="L29" i="38"/>
  <c r="N29" i="38"/>
  <c r="P29" i="38"/>
  <c r="J30" i="38"/>
  <c r="L30" i="38"/>
  <c r="N30" i="38"/>
  <c r="P30" i="38"/>
  <c r="J31" i="38"/>
  <c r="L31" i="38"/>
  <c r="N31" i="38"/>
  <c r="P31" i="38"/>
  <c r="J32" i="38"/>
  <c r="L32" i="38"/>
  <c r="N32" i="38"/>
  <c r="P32" i="38"/>
  <c r="J33" i="38"/>
  <c r="L33" i="38"/>
  <c r="N33" i="38"/>
  <c r="P33" i="38"/>
  <c r="J34" i="38"/>
  <c r="L34" i="38"/>
  <c r="N34" i="38"/>
  <c r="P34" i="38"/>
  <c r="J35" i="38"/>
  <c r="L35" i="38"/>
  <c r="N35" i="38"/>
  <c r="P35" i="38"/>
  <c r="J36" i="38"/>
  <c r="L36" i="38"/>
  <c r="N36" i="38"/>
  <c r="P36" i="38"/>
  <c r="J37" i="38"/>
  <c r="L37" i="38"/>
  <c r="N37" i="38"/>
  <c r="P37" i="38"/>
  <c r="J38" i="38"/>
  <c r="L38" i="38"/>
  <c r="N38" i="38"/>
  <c r="P38" i="38"/>
  <c r="J39" i="38"/>
  <c r="L39" i="38"/>
  <c r="N39" i="38"/>
  <c r="P39" i="38"/>
  <c r="J40" i="38"/>
  <c r="L40" i="38"/>
  <c r="N40" i="38"/>
  <c r="P40" i="38"/>
  <c r="J41" i="38"/>
  <c r="L41" i="38"/>
  <c r="N41" i="38"/>
  <c r="P41" i="38"/>
  <c r="J42" i="38"/>
  <c r="L42" i="38"/>
  <c r="N42" i="38"/>
  <c r="P42" i="38"/>
  <c r="J43" i="38"/>
  <c r="L43" i="38"/>
  <c r="N43" i="38"/>
  <c r="P43" i="38"/>
  <c r="J44" i="38"/>
  <c r="L44" i="38"/>
  <c r="N44" i="38"/>
  <c r="P44" i="38"/>
  <c r="J45" i="38"/>
  <c r="L45" i="38"/>
  <c r="N45" i="38"/>
  <c r="P45" i="38"/>
  <c r="J46" i="38"/>
  <c r="L46" i="38"/>
  <c r="N46" i="38"/>
  <c r="P46" i="38"/>
  <c r="J47" i="38"/>
  <c r="L47" i="38"/>
  <c r="N47" i="38"/>
  <c r="P47" i="38"/>
  <c r="N19" i="54"/>
  <c r="N21" i="54" s="1"/>
  <c r="J10" i="54"/>
  <c r="L10" i="54"/>
  <c r="N10" i="54"/>
  <c r="P10" i="54"/>
  <c r="J11" i="54"/>
  <c r="L11" i="54"/>
  <c r="N11" i="54"/>
  <c r="P11" i="54"/>
  <c r="J12" i="54"/>
  <c r="L12" i="54"/>
  <c r="N12" i="54"/>
  <c r="P12" i="54"/>
  <c r="J13" i="54"/>
  <c r="L13" i="54"/>
  <c r="N13" i="54"/>
  <c r="P13" i="54"/>
  <c r="J14" i="54"/>
  <c r="L14" i="54"/>
  <c r="N14" i="54"/>
  <c r="P14" i="54"/>
  <c r="J15" i="54"/>
  <c r="L15" i="54"/>
  <c r="N15" i="54"/>
  <c r="P15" i="54"/>
  <c r="J16" i="54"/>
  <c r="L16" i="54"/>
  <c r="N16" i="54"/>
  <c r="P16" i="54"/>
  <c r="J17" i="54"/>
  <c r="L17" i="54"/>
  <c r="N17" i="54"/>
  <c r="P17" i="54"/>
  <c r="J18" i="54"/>
  <c r="L18" i="54"/>
  <c r="N18" i="54"/>
  <c r="P18" i="54"/>
  <c r="F10" i="53"/>
  <c r="J10" i="53"/>
  <c r="L10" i="53"/>
  <c r="N10" i="53"/>
  <c r="P10" i="53"/>
  <c r="P17" i="53" s="1"/>
  <c r="P19" i="53" s="1"/>
  <c r="F11" i="53"/>
  <c r="J11" i="53"/>
  <c r="L11" i="53"/>
  <c r="N11" i="53"/>
  <c r="P11" i="53"/>
  <c r="F12" i="53"/>
  <c r="J12" i="53"/>
  <c r="L12" i="53"/>
  <c r="N12" i="53"/>
  <c r="P12" i="53"/>
  <c r="F13" i="53"/>
  <c r="J13" i="53"/>
  <c r="L13" i="53"/>
  <c r="N13" i="53"/>
  <c r="P13" i="53"/>
  <c r="F14" i="53"/>
  <c r="J14" i="53"/>
  <c r="L14" i="53"/>
  <c r="N14" i="53"/>
  <c r="P14" i="53"/>
  <c r="F15" i="53"/>
  <c r="J15" i="53"/>
  <c r="L15" i="53"/>
  <c r="N15" i="53"/>
  <c r="P15" i="53"/>
  <c r="F16" i="53"/>
  <c r="J16" i="53"/>
  <c r="L16" i="53"/>
  <c r="N16" i="53"/>
  <c r="P16" i="53"/>
  <c r="F10" i="52"/>
  <c r="J10" i="52"/>
  <c r="L10" i="52"/>
  <c r="N10" i="52"/>
  <c r="P10" i="52"/>
  <c r="F11" i="52"/>
  <c r="J11" i="52"/>
  <c r="L11" i="52"/>
  <c r="N11" i="52"/>
  <c r="P11" i="52"/>
  <c r="F12" i="52"/>
  <c r="J12" i="52"/>
  <c r="L12" i="52"/>
  <c r="N12" i="52"/>
  <c r="P12" i="52"/>
  <c r="F13" i="52"/>
  <c r="J13" i="52"/>
  <c r="L13" i="52"/>
  <c r="N13" i="52"/>
  <c r="P13" i="52"/>
  <c r="F14" i="52"/>
  <c r="J14" i="52"/>
  <c r="L14" i="52"/>
  <c r="N14" i="52"/>
  <c r="P14" i="52"/>
  <c r="F15" i="52"/>
  <c r="J15" i="52"/>
  <c r="L15" i="52"/>
  <c r="N15" i="52"/>
  <c r="P15" i="52"/>
  <c r="F16" i="52"/>
  <c r="J16" i="52"/>
  <c r="L16" i="52"/>
  <c r="N16" i="52"/>
  <c r="P16" i="52"/>
  <c r="P20" i="51"/>
  <c r="N20" i="51"/>
  <c r="L20" i="51"/>
  <c r="J20" i="51"/>
  <c r="F20" i="51"/>
  <c r="P18" i="51"/>
  <c r="N18" i="51"/>
  <c r="L18" i="51"/>
  <c r="J18" i="51"/>
  <c r="F10" i="51"/>
  <c r="J10" i="51"/>
  <c r="L10" i="51"/>
  <c r="N10" i="51"/>
  <c r="P10" i="51"/>
  <c r="F11" i="51"/>
  <c r="J11" i="51"/>
  <c r="L11" i="51"/>
  <c r="N11" i="51"/>
  <c r="P11" i="51"/>
  <c r="F12" i="51"/>
  <c r="J12" i="51"/>
  <c r="L12" i="51"/>
  <c r="N12" i="51"/>
  <c r="P12" i="51"/>
  <c r="F13" i="51"/>
  <c r="J13" i="51"/>
  <c r="L13" i="51"/>
  <c r="N13" i="51"/>
  <c r="P13" i="51"/>
  <c r="F14" i="51"/>
  <c r="J14" i="51"/>
  <c r="L14" i="51"/>
  <c r="N14" i="51"/>
  <c r="P14" i="51"/>
  <c r="F15" i="51"/>
  <c r="J15" i="51"/>
  <c r="L15" i="51"/>
  <c r="N15" i="51"/>
  <c r="P15" i="51"/>
  <c r="F16" i="51"/>
  <c r="J16" i="51"/>
  <c r="L16" i="51"/>
  <c r="N16" i="51"/>
  <c r="P16" i="51"/>
  <c r="F17" i="51"/>
  <c r="J17" i="51"/>
  <c r="L17" i="51"/>
  <c r="N17" i="51"/>
  <c r="P17" i="51"/>
  <c r="Q6" i="46"/>
  <c r="Q10" i="46" s="1"/>
  <c r="O6" i="46"/>
  <c r="O10" i="46" s="1"/>
  <c r="M6" i="46"/>
  <c r="K6" i="46"/>
  <c r="K10" i="46" s="1"/>
  <c r="G6" i="46"/>
  <c r="P9" i="48"/>
  <c r="N9" i="48"/>
  <c r="L9" i="48"/>
  <c r="J9" i="48"/>
  <c r="F9" i="48"/>
  <c r="P9" i="47"/>
  <c r="N9" i="47"/>
  <c r="L9" i="47"/>
  <c r="J9" i="47"/>
  <c r="F9" i="47"/>
  <c r="P9" i="41"/>
  <c r="N9" i="41"/>
  <c r="L9" i="41"/>
  <c r="J9" i="41"/>
  <c r="F9" i="41"/>
  <c r="P9" i="11"/>
  <c r="N9" i="11"/>
  <c r="L9" i="11"/>
  <c r="J9" i="11"/>
  <c r="F9" i="11"/>
  <c r="P9" i="8"/>
  <c r="N9" i="8"/>
  <c r="L9" i="8"/>
  <c r="J9" i="8"/>
  <c r="F9" i="8"/>
  <c r="P9" i="30"/>
  <c r="P18" i="30" s="1"/>
  <c r="P20" i="30" s="1"/>
  <c r="N9" i="30"/>
  <c r="N18" i="30" s="1"/>
  <c r="N20" i="30" s="1"/>
  <c r="L9" i="30"/>
  <c r="J9" i="30"/>
  <c r="F9" i="30"/>
  <c r="P9" i="40"/>
  <c r="N9" i="40"/>
  <c r="L9" i="40"/>
  <c r="J9" i="40"/>
  <c r="F9" i="40"/>
  <c r="P9" i="39"/>
  <c r="P19" i="39" s="1"/>
  <c r="P21" i="39" s="1"/>
  <c r="N9" i="39"/>
  <c r="N19" i="39" s="1"/>
  <c r="N21" i="39" s="1"/>
  <c r="L9" i="39"/>
  <c r="L19" i="39" s="1"/>
  <c r="L21" i="39" s="1"/>
  <c r="J9" i="39"/>
  <c r="J19" i="39" s="1"/>
  <c r="J21" i="39" s="1"/>
  <c r="F9" i="39"/>
  <c r="P9" i="35"/>
  <c r="P19" i="35" s="1"/>
  <c r="P21" i="35" s="1"/>
  <c r="N9" i="35"/>
  <c r="L9" i="35"/>
  <c r="L19" i="35" s="1"/>
  <c r="L21" i="35" s="1"/>
  <c r="J9" i="35"/>
  <c r="J19" i="35" s="1"/>
  <c r="J21" i="35" s="1"/>
  <c r="F9" i="35"/>
  <c r="P9" i="37"/>
  <c r="N9" i="37"/>
  <c r="N95" i="37" s="1"/>
  <c r="N97" i="37" s="1"/>
  <c r="L9" i="37"/>
  <c r="J9" i="37"/>
  <c r="P9" i="28"/>
  <c r="P61" i="28" s="1"/>
  <c r="P63" i="28" s="1"/>
  <c r="N9" i="28"/>
  <c r="N61" i="28" s="1"/>
  <c r="N63" i="28" s="1"/>
  <c r="L9" i="28"/>
  <c r="J9" i="28"/>
  <c r="P9" i="38"/>
  <c r="N9" i="38"/>
  <c r="N48" i="38" s="1"/>
  <c r="N50" i="38" s="1"/>
  <c r="L9" i="38"/>
  <c r="L48" i="38" s="1"/>
  <c r="L50" i="38" s="1"/>
  <c r="J9" i="38"/>
  <c r="J48" i="38" s="1"/>
  <c r="J50" i="38" s="1"/>
  <c r="P9" i="54"/>
  <c r="P19" i="54" s="1"/>
  <c r="P21" i="54" s="1"/>
  <c r="N9" i="54"/>
  <c r="L9" i="54"/>
  <c r="L19" i="54" s="1"/>
  <c r="L21" i="54" s="1"/>
  <c r="J9" i="54"/>
  <c r="J19" i="54" s="1"/>
  <c r="J21" i="54" s="1"/>
  <c r="F9" i="54"/>
  <c r="P9" i="53"/>
  <c r="N9" i="53"/>
  <c r="N17" i="53" s="1"/>
  <c r="N19" i="53" s="1"/>
  <c r="L9" i="53"/>
  <c r="L17" i="53" s="1"/>
  <c r="L19" i="53" s="1"/>
  <c r="J9" i="53"/>
  <c r="J17" i="53" s="1"/>
  <c r="J19" i="53" s="1"/>
  <c r="F9" i="53"/>
  <c r="P9" i="52"/>
  <c r="P17" i="52" s="1"/>
  <c r="P19" i="52" s="1"/>
  <c r="N9" i="52"/>
  <c r="N17" i="52" s="1"/>
  <c r="N19" i="52" s="1"/>
  <c r="L9" i="52"/>
  <c r="L17" i="52" s="1"/>
  <c r="L19" i="52" s="1"/>
  <c r="J9" i="52"/>
  <c r="J17" i="52" s="1"/>
  <c r="J19" i="52" s="1"/>
  <c r="F9" i="52"/>
  <c r="P9" i="51"/>
  <c r="N9" i="51"/>
  <c r="L9" i="51"/>
  <c r="J9" i="51"/>
  <c r="F9" i="51"/>
  <c r="F10" i="50"/>
  <c r="J10" i="50"/>
  <c r="L10" i="50"/>
  <c r="N10" i="50"/>
  <c r="P10" i="50"/>
  <c r="F11" i="50"/>
  <c r="J11" i="50"/>
  <c r="L11" i="50"/>
  <c r="N11" i="50"/>
  <c r="P11" i="50"/>
  <c r="F12" i="50"/>
  <c r="J12" i="50"/>
  <c r="L12" i="50"/>
  <c r="N12" i="50"/>
  <c r="P12" i="50"/>
  <c r="F13" i="50"/>
  <c r="J13" i="50"/>
  <c r="L13" i="50"/>
  <c r="N13" i="50"/>
  <c r="P13" i="50"/>
  <c r="F14" i="50"/>
  <c r="J14" i="50"/>
  <c r="L14" i="50"/>
  <c r="N14" i="50"/>
  <c r="P14" i="50"/>
  <c r="F15" i="50"/>
  <c r="J15" i="50"/>
  <c r="L15" i="50"/>
  <c r="N15" i="50"/>
  <c r="P15" i="50"/>
  <c r="F16" i="50"/>
  <c r="J16" i="50"/>
  <c r="L16" i="50"/>
  <c r="N16" i="50"/>
  <c r="P16" i="50"/>
  <c r="P9" i="50"/>
  <c r="N9" i="50"/>
  <c r="L9" i="50"/>
  <c r="J9" i="50"/>
  <c r="F9" i="50"/>
  <c r="F10" i="27"/>
  <c r="J10" i="27"/>
  <c r="L10" i="27"/>
  <c r="N10" i="27"/>
  <c r="P10" i="27"/>
  <c r="F11" i="27"/>
  <c r="J11" i="27"/>
  <c r="L11" i="27"/>
  <c r="N11" i="27"/>
  <c r="P11" i="27"/>
  <c r="F12" i="27"/>
  <c r="J12" i="27"/>
  <c r="L12" i="27"/>
  <c r="N12" i="27"/>
  <c r="P12" i="27"/>
  <c r="F13" i="27"/>
  <c r="J13" i="27"/>
  <c r="L13" i="27"/>
  <c r="N13" i="27"/>
  <c r="P13" i="27"/>
  <c r="F14" i="27"/>
  <c r="J14" i="27"/>
  <c r="L14" i="27"/>
  <c r="N14" i="27"/>
  <c r="P14" i="27"/>
  <c r="F15" i="27"/>
  <c r="J15" i="27"/>
  <c r="L15" i="27"/>
  <c r="N15" i="27"/>
  <c r="P15" i="27"/>
  <c r="F16" i="27"/>
  <c r="J16" i="27"/>
  <c r="L16" i="27"/>
  <c r="N16" i="27"/>
  <c r="P16" i="27"/>
  <c r="P9" i="27"/>
  <c r="N9" i="27"/>
  <c r="L9" i="27"/>
  <c r="J9" i="27"/>
  <c r="F9" i="27"/>
  <c r="J34" i="34"/>
  <c r="L34" i="34"/>
  <c r="N34" i="34"/>
  <c r="P34" i="34"/>
  <c r="J35" i="34"/>
  <c r="L35" i="34"/>
  <c r="N35" i="34"/>
  <c r="P35" i="34"/>
  <c r="J36" i="34"/>
  <c r="L36" i="34"/>
  <c r="N36" i="34"/>
  <c r="P36" i="34"/>
  <c r="J37" i="34"/>
  <c r="L37" i="34"/>
  <c r="N37" i="34"/>
  <c r="P37" i="34"/>
  <c r="J38" i="34"/>
  <c r="L38" i="34"/>
  <c r="N38" i="34"/>
  <c r="P38" i="34"/>
  <c r="J39" i="34"/>
  <c r="L39" i="34"/>
  <c r="N39" i="34"/>
  <c r="P39" i="34"/>
  <c r="J40" i="34"/>
  <c r="L40" i="34"/>
  <c r="N40" i="34"/>
  <c r="P40" i="34"/>
  <c r="J41" i="34"/>
  <c r="L41" i="34"/>
  <c r="N41" i="34"/>
  <c r="P41" i="34"/>
  <c r="J42" i="34"/>
  <c r="L42" i="34"/>
  <c r="N42" i="34"/>
  <c r="P42" i="34"/>
  <c r="J10" i="34"/>
  <c r="L10" i="34"/>
  <c r="N10" i="34"/>
  <c r="P10" i="34"/>
  <c r="J11" i="34"/>
  <c r="L11" i="34"/>
  <c r="N11" i="34"/>
  <c r="P11" i="34"/>
  <c r="J12" i="34"/>
  <c r="L12" i="34"/>
  <c r="N12" i="34"/>
  <c r="P12" i="34"/>
  <c r="J13" i="34"/>
  <c r="L13" i="34"/>
  <c r="N13" i="34"/>
  <c r="P13" i="34"/>
  <c r="J14" i="34"/>
  <c r="L14" i="34"/>
  <c r="N14" i="34"/>
  <c r="P14" i="34"/>
  <c r="J15" i="34"/>
  <c r="L15" i="34"/>
  <c r="N15" i="34"/>
  <c r="P15" i="34"/>
  <c r="J16" i="34"/>
  <c r="L16" i="34"/>
  <c r="N16" i="34"/>
  <c r="P16" i="34"/>
  <c r="J17" i="34"/>
  <c r="L17" i="34"/>
  <c r="N17" i="34"/>
  <c r="P17" i="34"/>
  <c r="J18" i="34"/>
  <c r="L18" i="34"/>
  <c r="N18" i="34"/>
  <c r="P18" i="34"/>
  <c r="J19" i="34"/>
  <c r="L19" i="34"/>
  <c r="N19" i="34"/>
  <c r="P19" i="34"/>
  <c r="J20" i="34"/>
  <c r="L20" i="34"/>
  <c r="N20" i="34"/>
  <c r="P20" i="34"/>
  <c r="J21" i="34"/>
  <c r="L21" i="34"/>
  <c r="N21" i="34"/>
  <c r="P21" i="34"/>
  <c r="J22" i="34"/>
  <c r="L22" i="34"/>
  <c r="N22" i="34"/>
  <c r="P22" i="34"/>
  <c r="J23" i="34"/>
  <c r="L23" i="34"/>
  <c r="N23" i="34"/>
  <c r="P23" i="34"/>
  <c r="J24" i="34"/>
  <c r="L24" i="34"/>
  <c r="N24" i="34"/>
  <c r="P24" i="34"/>
  <c r="J25" i="34"/>
  <c r="L25" i="34"/>
  <c r="N25" i="34"/>
  <c r="P25" i="34"/>
  <c r="J26" i="34"/>
  <c r="L26" i="34"/>
  <c r="N26" i="34"/>
  <c r="P26" i="34"/>
  <c r="J27" i="34"/>
  <c r="L27" i="34"/>
  <c r="N27" i="34"/>
  <c r="P27" i="34"/>
  <c r="J28" i="34"/>
  <c r="L28" i="34"/>
  <c r="N28" i="34"/>
  <c r="P28" i="34"/>
  <c r="J29" i="34"/>
  <c r="L29" i="34"/>
  <c r="N29" i="34"/>
  <c r="P29" i="34"/>
  <c r="J30" i="34"/>
  <c r="L30" i="34"/>
  <c r="N30" i="34"/>
  <c r="P30" i="34"/>
  <c r="J31" i="34"/>
  <c r="L31" i="34"/>
  <c r="N31" i="34"/>
  <c r="P31" i="34"/>
  <c r="J32" i="34"/>
  <c r="L32" i="34"/>
  <c r="N32" i="34"/>
  <c r="P32" i="34"/>
  <c r="J33" i="34"/>
  <c r="L33" i="34"/>
  <c r="N33" i="34"/>
  <c r="P33" i="34"/>
  <c r="P9" i="34"/>
  <c r="P43" i="34" s="1"/>
  <c r="P45" i="34" s="1"/>
  <c r="N9" i="34"/>
  <c r="N43" i="34" s="1"/>
  <c r="N45" i="34" s="1"/>
  <c r="L9" i="34"/>
  <c r="L43" i="34" s="1"/>
  <c r="L45" i="34" s="1"/>
  <c r="J9" i="34"/>
  <c r="J43" i="34" s="1"/>
  <c r="J45" i="34" s="1"/>
  <c r="F9" i="34"/>
  <c r="L18" i="30" l="1"/>
  <c r="L20" i="30" s="1"/>
  <c r="P42" i="8"/>
  <c r="P44" i="8" s="1"/>
  <c r="N42" i="8"/>
  <c r="N44" i="8" s="1"/>
  <c r="L42" i="8"/>
  <c r="L44" i="8" s="1"/>
  <c r="J18" i="30"/>
  <c r="J20" i="30" s="1"/>
  <c r="P48" i="38"/>
  <c r="P50" i="38" s="1"/>
  <c r="M10" i="46"/>
  <c r="P17" i="50"/>
  <c r="P19" i="50" s="1"/>
  <c r="F17" i="50"/>
  <c r="F19" i="50" s="1"/>
  <c r="N17" i="50"/>
  <c r="N19" i="50" s="1"/>
  <c r="J17" i="50"/>
  <c r="J19" i="50" s="1"/>
  <c r="L17" i="50"/>
  <c r="L19" i="50" s="1"/>
  <c r="P17" i="27"/>
  <c r="P19" i="27" s="1"/>
  <c r="J17" i="27"/>
  <c r="J19" i="27" s="1"/>
  <c r="L17" i="27"/>
  <c r="L19" i="27" s="1"/>
  <c r="N17" i="27"/>
  <c r="N19" i="27" s="1"/>
  <c r="F14" i="54"/>
  <c r="F18" i="54" l="1"/>
  <c r="F17" i="54"/>
  <c r="F16" i="54"/>
  <c r="F15" i="54"/>
  <c r="F13" i="54"/>
  <c r="F12" i="54"/>
  <c r="F11" i="54"/>
  <c r="F10" i="54"/>
  <c r="F17" i="52" l="1"/>
  <c r="F19" i="52" s="1"/>
  <c r="F19" i="54"/>
  <c r="F21" i="54" s="1"/>
  <c r="F17" i="53"/>
  <c r="F19" i="53" s="1"/>
  <c r="F18" i="51" l="1"/>
  <c r="G10" i="46" l="1"/>
  <c r="F10" i="48" l="1"/>
  <c r="F10" i="47"/>
  <c r="F45" i="38" l="1"/>
  <c r="F44" i="38"/>
  <c r="F43" i="38"/>
  <c r="F94" i="37" l="1"/>
  <c r="F93" i="37"/>
  <c r="F92" i="37"/>
  <c r="F83" i="37" l="1"/>
  <c r="F82" i="37"/>
  <c r="F52" i="37"/>
  <c r="F53" i="37"/>
  <c r="F54" i="37"/>
  <c r="F55" i="37"/>
  <c r="F56" i="37"/>
  <c r="F17" i="35"/>
  <c r="F16" i="35"/>
  <c r="F15" i="35"/>
  <c r="F14" i="35"/>
  <c r="F13" i="35"/>
  <c r="F12" i="35"/>
  <c r="F11" i="35"/>
  <c r="F10" i="35"/>
  <c r="F32" i="11" l="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41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33" i="11" l="1"/>
  <c r="F42" i="8"/>
  <c r="F44" i="8" s="1"/>
  <c r="E46" i="8" s="1"/>
  <c r="F17" i="30"/>
  <c r="F13" i="30"/>
  <c r="F12" i="30"/>
  <c r="F11" i="30"/>
  <c r="F10" i="30"/>
  <c r="F18" i="30" s="1"/>
  <c r="F20" i="30" s="1"/>
  <c r="E22" i="30" s="1"/>
  <c r="F16" i="40"/>
  <c r="F15" i="40"/>
  <c r="F14" i="40"/>
  <c r="F13" i="40"/>
  <c r="F12" i="40"/>
  <c r="F11" i="40"/>
  <c r="F10" i="40"/>
  <c r="F18" i="35"/>
  <c r="F19" i="35" s="1"/>
  <c r="F21" i="35" s="1"/>
  <c r="F17" i="40" l="1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47" i="38"/>
  <c r="F46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12" i="41"/>
  <c r="F11" i="41"/>
  <c r="F10" i="41"/>
  <c r="F91" i="37"/>
  <c r="F90" i="37"/>
  <c r="F89" i="37"/>
  <c r="F88" i="37"/>
  <c r="F87" i="37"/>
  <c r="F86" i="37"/>
  <c r="F85" i="37"/>
  <c r="F84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7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5" i="37" l="1"/>
  <c r="F97" i="37" s="1"/>
  <c r="F61" i="28"/>
  <c r="F63" i="28" s="1"/>
  <c r="E65" i="28" s="1"/>
  <c r="F17" i="27"/>
  <c r="F19" i="27" s="1"/>
  <c r="F48" i="38"/>
  <c r="F50" i="38" s="1"/>
  <c r="E52" i="38" s="1"/>
  <c r="F13" i="41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18" i="39"/>
  <c r="F17" i="39"/>
  <c r="F16" i="39"/>
  <c r="F15" i="39"/>
  <c r="F14" i="39"/>
  <c r="F13" i="39"/>
  <c r="F12" i="39"/>
  <c r="F11" i="39"/>
  <c r="F10" i="39"/>
  <c r="F43" i="34" l="1"/>
  <c r="F45" i="34" s="1"/>
  <c r="F19" i="39"/>
  <c r="F21" i="39" s="1"/>
</calcChain>
</file>

<file path=xl/sharedStrings.xml><?xml version="1.0" encoding="utf-8"?>
<sst xmlns="http://schemas.openxmlformats.org/spreadsheetml/2006/main" count="978" uniqueCount="469">
  <si>
    <t>QTY</t>
  </si>
  <si>
    <t>OEM #</t>
  </si>
  <si>
    <t>C/S &amp; R/S BLADE</t>
  </si>
  <si>
    <t>FORE UPPER ROLLER</t>
  </si>
  <si>
    <t>AFT UPPER ROLLER</t>
  </si>
  <si>
    <t>EXIT UPPER FORE ROLLER</t>
  </si>
  <si>
    <t>EXIT AFT UPPER ROLLER</t>
  </si>
  <si>
    <t>052633</t>
  </si>
  <si>
    <t>052634</t>
  </si>
  <si>
    <t>ENGINE DOOR STOPS</t>
  </si>
  <si>
    <t>RADIATOR SCREEN</t>
  </si>
  <si>
    <t>ELECTRICAL DOOR PROP</t>
  </si>
  <si>
    <t>ELECTRICAL DOOR LOCK PROP</t>
  </si>
  <si>
    <t>CENTER ACCESS DOOR PROP</t>
  </si>
  <si>
    <t>INTERIOR STEP NOSE</t>
  </si>
  <si>
    <t>INTERIOR CORNER TRIM</t>
  </si>
  <si>
    <t>FORE MODESTY GLASS</t>
  </si>
  <si>
    <t>AFT MODESTY GLASS</t>
  </si>
  <si>
    <t>BELLCORD CLAMPS</t>
  </si>
  <si>
    <t>C/S MIRROR</t>
  </si>
  <si>
    <t>SURGE TANK DOOR ASSY</t>
  </si>
  <si>
    <t>SURGE TANK DOOR BUMPERS</t>
  </si>
  <si>
    <t>R/S MIRROR</t>
  </si>
  <si>
    <t>FAREBOX DECK</t>
  </si>
  <si>
    <t>ENTRANCE DOOR JAMB SEAL</t>
  </si>
  <si>
    <t>FORE LOWER BRUSH&amp;AFT</t>
  </si>
  <si>
    <t>ROD PIVOT</t>
  </si>
  <si>
    <t>LOWER DOOR ROD BUSHING</t>
  </si>
  <si>
    <t>EXIT DOOR JAMB SEAL</t>
  </si>
  <si>
    <t>EXIT LOWER RUBBER SEAL</t>
  </si>
  <si>
    <t>084588</t>
  </si>
  <si>
    <t>EXIT BRUSH ASSY LOWER AFT</t>
  </si>
  <si>
    <t>EXIT BRUSH ASSY LOWER FORE</t>
  </si>
  <si>
    <t>Front Shock Absorber assy</t>
  </si>
  <si>
    <t>116435</t>
  </si>
  <si>
    <t>Front Air Bellows</t>
  </si>
  <si>
    <t>05508</t>
  </si>
  <si>
    <t>Front Leveling Bracket</t>
  </si>
  <si>
    <t>048689</t>
  </si>
  <si>
    <t>Front Radius Rod</t>
  </si>
  <si>
    <t>121971</t>
  </si>
  <si>
    <t>Front Radius Rod Shims</t>
  </si>
  <si>
    <t>050844</t>
  </si>
  <si>
    <t>Bolt, Hex M24x1.5mm x 90mm Lg.</t>
  </si>
  <si>
    <t>055166</t>
  </si>
  <si>
    <t>Shim, Radius Rod</t>
  </si>
  <si>
    <t>Connector, Hose 3/8" I.D. x 3/8" PT</t>
  </si>
  <si>
    <t>5956149</t>
  </si>
  <si>
    <t>Hose, Front Brake</t>
  </si>
  <si>
    <t>115917</t>
  </si>
  <si>
    <t>Screw, Cap M18 x 60 mm</t>
  </si>
  <si>
    <t>048548</t>
  </si>
  <si>
    <t>Nut, Lock M18</t>
  </si>
  <si>
    <t>048556</t>
  </si>
  <si>
    <t>Bolt, Rad Rod Attaching</t>
  </si>
  <si>
    <t>018147</t>
  </si>
  <si>
    <t>Nut, Lock</t>
  </si>
  <si>
    <t>018145</t>
  </si>
  <si>
    <t>Mount Assembly, Radius Rod</t>
  </si>
  <si>
    <t>050770</t>
  </si>
  <si>
    <t>Nut, Lock M24 x 1.5</t>
  </si>
  <si>
    <t>050874</t>
  </si>
  <si>
    <t>Lateral Rod Assembly, Front</t>
  </si>
  <si>
    <t>018151</t>
  </si>
  <si>
    <t>Screw, Hex Head Cap 3/4" - 10 UNC x 3 1/2" Lg.</t>
  </si>
  <si>
    <t>050867</t>
  </si>
  <si>
    <t>Nut, Lock Prevailing Torque 3/4" - 10 UNC</t>
  </si>
  <si>
    <t>042439</t>
  </si>
  <si>
    <t>Nut, Capped Aluminum Front M22 x 1.5</t>
  </si>
  <si>
    <t>038115</t>
  </si>
  <si>
    <t>Wheel, Aluminum Hub Piloted 22.5" x 8.25</t>
  </si>
  <si>
    <t>219013</t>
  </si>
  <si>
    <t>Nut, Capped Aluminum Rear M22 x 1.5</t>
  </si>
  <si>
    <t>038114</t>
  </si>
  <si>
    <t>Shock Absorber Assembly Rear</t>
  </si>
  <si>
    <t>116434</t>
  </si>
  <si>
    <t>Mount Assembly, Fore</t>
  </si>
  <si>
    <t>277149</t>
  </si>
  <si>
    <t>Mount Assembly, Aft</t>
  </si>
  <si>
    <t>277150</t>
  </si>
  <si>
    <t>Mount Assembly, Bolt Bar</t>
  </si>
  <si>
    <t>042588</t>
  </si>
  <si>
    <t>Radius Rod, Upper Rear</t>
  </si>
  <si>
    <t>290882</t>
  </si>
  <si>
    <t>Spacer, Radius Rod Mounting</t>
  </si>
  <si>
    <t>223196</t>
  </si>
  <si>
    <t>Radius Rod, Lower Rear</t>
  </si>
  <si>
    <t>015988</t>
  </si>
  <si>
    <t>Strap, Locking</t>
  </si>
  <si>
    <t>5944550</t>
  </si>
  <si>
    <t>Air Spring, Rear</t>
  </si>
  <si>
    <t>009594</t>
  </si>
  <si>
    <t>U-Bolt, 7/8" UNF</t>
  </si>
  <si>
    <t>248429</t>
  </si>
  <si>
    <t>Driveshaft Assembly</t>
  </si>
  <si>
    <t>282839</t>
  </si>
  <si>
    <t>Bolt &amp; Strap Kit</t>
  </si>
  <si>
    <t>039885</t>
  </si>
  <si>
    <t>Hose, Rear Brake 1/2" I.D.</t>
  </si>
  <si>
    <t>050920</t>
  </si>
  <si>
    <t>Hose, Rear Brake 3/8" I.D.</t>
  </si>
  <si>
    <t>048023</t>
  </si>
  <si>
    <t>Connector, Hose 1/2" I D</t>
  </si>
  <si>
    <t>Drag Link Assembly</t>
  </si>
  <si>
    <t>341042</t>
  </si>
  <si>
    <t>Clamp Assembly, Idler Arm</t>
  </si>
  <si>
    <t>010355</t>
  </si>
  <si>
    <t>Nut, Castle</t>
  </si>
  <si>
    <t>6313236</t>
  </si>
  <si>
    <t>Idler Arm Assembly</t>
  </si>
  <si>
    <t>259706</t>
  </si>
  <si>
    <t>Sensor low fluid</t>
  </si>
  <si>
    <t>048119</t>
  </si>
  <si>
    <t>Valve Pressure relief</t>
  </si>
  <si>
    <t>Sensor Coolant level</t>
  </si>
  <si>
    <t xml:space="preserve">Niehoff Alternator 803-D </t>
  </si>
  <si>
    <t>Regulator</t>
  </si>
  <si>
    <t>A2-330</t>
  </si>
  <si>
    <t>Pulley</t>
  </si>
  <si>
    <t>A3-228</t>
  </si>
  <si>
    <t>Wind shield wiper motor</t>
  </si>
  <si>
    <t>Hose Assembly, FC322 CL 16.0</t>
  </si>
  <si>
    <t>Hose Assembly, FC322 CL 10</t>
  </si>
  <si>
    <t>Hose Assembly, FC355 - 4 FL 67.0</t>
  </si>
  <si>
    <t>278070</t>
  </si>
  <si>
    <t>Hose Assembly, FC355 - 4 FL 21.0</t>
  </si>
  <si>
    <t>328037</t>
  </si>
  <si>
    <t>Hose Assembly, FC355 - 4 FL 33.0</t>
  </si>
  <si>
    <t>304497</t>
  </si>
  <si>
    <t>Hose Assembly, FC355 - 4 FL 29.0</t>
  </si>
  <si>
    <t>328036</t>
  </si>
  <si>
    <t>Tube, Overflow</t>
  </si>
  <si>
    <t>003335</t>
  </si>
  <si>
    <t>Hose Assembly, 2807 - 4 FL 46.0</t>
  </si>
  <si>
    <t>349303</t>
  </si>
  <si>
    <t>Hose Assembly, FC355 - 8 FL 83.0</t>
  </si>
  <si>
    <t>319932</t>
  </si>
  <si>
    <t>Hose Assembly, FC355 - 6 FL 48.0</t>
  </si>
  <si>
    <t>335859</t>
  </si>
  <si>
    <t>Hose Assembly, FC355 - 24 FL 36.85</t>
  </si>
  <si>
    <t>316842</t>
  </si>
  <si>
    <t>Hose Assembly, FC510 - 10 FL 13</t>
  </si>
  <si>
    <t>355784</t>
  </si>
  <si>
    <t>Hose Assembly, FC510 - 8 FL 14</t>
  </si>
  <si>
    <t>355783</t>
  </si>
  <si>
    <t>Hose Assembly, FC510 - 10 FL 69.0</t>
  </si>
  <si>
    <t>340049</t>
  </si>
  <si>
    <t>Hose Assembly, GH 195 - 12 FL 72.0</t>
  </si>
  <si>
    <t>343581</t>
  </si>
  <si>
    <t>Hose Assembly, GH 195 - 12 FL 33.0</t>
  </si>
  <si>
    <t>330702</t>
  </si>
  <si>
    <t>Hose Assembly, FC510 - 12 FL 20.0</t>
  </si>
  <si>
    <t>316892</t>
  </si>
  <si>
    <t>Hose Assembly, GH195 - 12 FL 35.0</t>
  </si>
  <si>
    <t>331609</t>
  </si>
  <si>
    <t>Hose Assembly, FC 510 - 12 FL 33.0</t>
  </si>
  <si>
    <t>330703</t>
  </si>
  <si>
    <t>Hose Assembly, FC 510 - 6 FL 36.0</t>
  </si>
  <si>
    <t>330704</t>
  </si>
  <si>
    <t>Hose, Assembly FC355 - 16 FL 57.0</t>
  </si>
  <si>
    <t>352762</t>
  </si>
  <si>
    <t>Hose, Assembly FC355 - 16 FL 56.0</t>
  </si>
  <si>
    <t>352761</t>
  </si>
  <si>
    <t>Hose, Assembly FC355 - 16 FL 26.0</t>
  </si>
  <si>
    <t>352764</t>
  </si>
  <si>
    <t>Hose, Assembly FC355 - 16 FL 41.0</t>
  </si>
  <si>
    <t>352998</t>
  </si>
  <si>
    <t>Hose Assembly, FC355 - 16</t>
  </si>
  <si>
    <t>336376</t>
  </si>
  <si>
    <t>336367</t>
  </si>
  <si>
    <t>Plug, Oil Fill Oil</t>
  </si>
  <si>
    <t>Packing EV 40 O-Ring 1.171 ID</t>
  </si>
  <si>
    <t>Spring, Main Regulator</t>
  </si>
  <si>
    <t>Spring, Lube Regulator</t>
  </si>
  <si>
    <t>Spring, Main Relief</t>
  </si>
  <si>
    <t>Switch, Pressure</t>
  </si>
  <si>
    <t>Sensor, Speed</t>
  </si>
  <si>
    <t>Seal and Gasket Kit</t>
  </si>
  <si>
    <t>Spring, Cooler Bypass</t>
  </si>
  <si>
    <t>Spring, Relay</t>
  </si>
  <si>
    <t>Spring,  Control Main</t>
  </si>
  <si>
    <t>Spring, Exhaust Backfill</t>
  </si>
  <si>
    <t>Spring, Trim Valve</t>
  </si>
  <si>
    <t>Kit, Lug Box Seal and Gaskets</t>
  </si>
  <si>
    <t>Lug Assembly</t>
  </si>
  <si>
    <t>Sleeves, Stator Leads (shrink wrap)</t>
  </si>
  <si>
    <t>Insulator, Lug High Voltage</t>
  </si>
  <si>
    <t>Yoke Lock Nut</t>
  </si>
  <si>
    <t>Bearing, Output Shaft</t>
  </si>
  <si>
    <t>Cartridge, Filter</t>
  </si>
  <si>
    <t>Filter, Spin-on</t>
  </si>
  <si>
    <t>Output Shaft Key</t>
  </si>
  <si>
    <t>External Retaining Ring, Yoke</t>
  </si>
  <si>
    <t xml:space="preserve">Small "O" ring </t>
  </si>
  <si>
    <t>Large "O" ring</t>
  </si>
  <si>
    <t>BT drive belt</t>
  </si>
  <si>
    <t>REFLECTORS, RED</t>
  </si>
  <si>
    <t>021180</t>
  </si>
  <si>
    <t>REFLECTORS, AMBER</t>
  </si>
  <si>
    <t>021181</t>
  </si>
  <si>
    <t>DECAL, LOGO, NFIL, ECODOME</t>
  </si>
  <si>
    <t>FLUSH WINDOW ASSY, SIDE, EMERG</t>
  </si>
  <si>
    <t>FLUSH WINDOW ASSY, SIDE,  SASH</t>
  </si>
  <si>
    <t>006098</t>
  </si>
  <si>
    <t>028426</t>
  </si>
  <si>
    <t>COVER, RADIUS ROD</t>
  </si>
  <si>
    <t>SUNVISOR</t>
  </si>
  <si>
    <t>066921</t>
  </si>
  <si>
    <t>DOOR, REAR HVAC PROP ASSIST</t>
  </si>
  <si>
    <t>DOOR, REAR HVAC PROP LOCK</t>
  </si>
  <si>
    <t>Coin Validator</t>
  </si>
  <si>
    <t>Acc/elect-pedal</t>
  </si>
  <si>
    <t>Engine DATA gauge</t>
  </si>
  <si>
    <t>Wiper control Assembly switch</t>
  </si>
  <si>
    <t>Panel light dimmer Assembly</t>
  </si>
  <si>
    <t>Toggle switch (ON-maintained  OFF-momentary  ON)</t>
  </si>
  <si>
    <t>Handle ,concealed pull</t>
  </si>
  <si>
    <t>Guard,switch</t>
  </si>
  <si>
    <t>Stop request sign assembly</t>
  </si>
  <si>
    <t>Lamp assembly Amber LED</t>
  </si>
  <si>
    <t>Front turn signal lamp LED</t>
  </si>
  <si>
    <t>Turn signal lamp LED</t>
  </si>
  <si>
    <t>Stop Red lamp LED</t>
  </si>
  <si>
    <t>Lamp assembly LED</t>
  </si>
  <si>
    <t>License plate lamp LED</t>
  </si>
  <si>
    <t>Strip lamp LED</t>
  </si>
  <si>
    <t>089170</t>
  </si>
  <si>
    <t>Battery Cable Assy Incl 7-11</t>
  </si>
  <si>
    <t xml:space="preserve">R407C conversion kit   </t>
  </si>
  <si>
    <t>Module, Vansco 1615</t>
  </si>
  <si>
    <t>ENTRANCE &amp; EXIT DOOR FORE &amp; AFT LOWER PIVOT</t>
  </si>
  <si>
    <t>BATTERY/ENGINE/RADIATOR DOOR PROP</t>
  </si>
  <si>
    <t>BATTERY/ENGINE/RADIATOR DOOR LOCK PROP</t>
  </si>
  <si>
    <t>FUEL  &amp; BATTERY SWITCH DOOR STOPS</t>
  </si>
  <si>
    <t>Head, Cylinder</t>
  </si>
  <si>
    <t>Kit, Liner</t>
  </si>
  <si>
    <t>Set, Main Bearing</t>
  </si>
  <si>
    <t>Bearing, Connecting Rod</t>
  </si>
  <si>
    <t>Kit, Engine Piston</t>
  </si>
  <si>
    <t>Set, Upper Engine Gasket</t>
  </si>
  <si>
    <t>Damper, Viscous Vibration</t>
  </si>
  <si>
    <t>Thermostat</t>
  </si>
  <si>
    <t>Rod, Engine Connecting</t>
  </si>
  <si>
    <t>Pump, Water</t>
  </si>
  <si>
    <t>Injector</t>
  </si>
  <si>
    <t>Pump, Fuel</t>
  </si>
  <si>
    <t>Nozzle, Piston Cooling</t>
  </si>
  <si>
    <t>Turbo</t>
  </si>
  <si>
    <t>Pump, Oil</t>
  </si>
  <si>
    <t>Cooler, OIL</t>
  </si>
  <si>
    <t>Set, Lower Engine Gasket</t>
  </si>
  <si>
    <t>Sensor, Temperature</t>
  </si>
  <si>
    <t>Sensor: Cam</t>
  </si>
  <si>
    <t>Sensor, Crank</t>
  </si>
  <si>
    <t>Sensor, Oil Pressure</t>
  </si>
  <si>
    <t>Sensor, Intake Pressure</t>
  </si>
  <si>
    <t>Sensor, Fuel Pressure</t>
  </si>
  <si>
    <t>Gasket, Cap filler Surge Tank</t>
  </si>
  <si>
    <t>Cap Radiator Assy</t>
  </si>
  <si>
    <t xml:space="preserve">Lens Sight Glass </t>
  </si>
  <si>
    <t>Hose Assembly, FC355 - 08</t>
  </si>
  <si>
    <t>Hose Assembly, FC355 -04FL5246</t>
  </si>
  <si>
    <t>Hose Assembly, 2807-16 FL 20.0</t>
  </si>
  <si>
    <t>Hose Assembly, 2807-16 FL 38.0</t>
  </si>
  <si>
    <t>Hose Assembly, 2807-06 FL 16.0</t>
  </si>
  <si>
    <t>Hose Assembly, FC355 - 4FL-56</t>
  </si>
  <si>
    <t>NUT, DOUBLE HEXAGON w/COLLAR</t>
  </si>
  <si>
    <t>SEAL, SHAFT</t>
  </si>
  <si>
    <t>ASSEMBLY:REAR BRAKE SHOE AND LINING,17MM</t>
  </si>
  <si>
    <t>80.50201.6188</t>
  </si>
  <si>
    <t>BRAKE HARDWARE, KIT</t>
  </si>
  <si>
    <t>BRAKE DRUM, REAR</t>
  </si>
  <si>
    <t>ABS, SENSOR</t>
  </si>
  <si>
    <t>NUT, LOCKING</t>
  </si>
  <si>
    <t>CENTER LINK ASSEMBLY</t>
  </si>
  <si>
    <t>ASSEMBLY:FRONT BRAKE SHOE AND LINING,17MM</t>
  </si>
  <si>
    <t>81.50201.6187</t>
  </si>
  <si>
    <t>KIT:AXLE,BRAKE,NEW FLYER, MAN,</t>
  </si>
  <si>
    <t>BRAKE, DRUM</t>
  </si>
  <si>
    <t>81.50110.0231</t>
  </si>
  <si>
    <t>SCREW, SELF ALIGNING M12</t>
  </si>
  <si>
    <t>BUSHING, RADIUS ROD</t>
  </si>
  <si>
    <t>CONNECTOR, BULKHEAD</t>
  </si>
  <si>
    <t>LATERAL ROD, FRONT</t>
  </si>
  <si>
    <t>Motor Crank Assy</t>
  </si>
  <si>
    <t>External Ring</t>
  </si>
  <si>
    <t>Idler Assy.</t>
  </si>
  <si>
    <t>5256469NX</t>
  </si>
  <si>
    <t>2872127PX</t>
  </si>
  <si>
    <t>4954315RX</t>
  </si>
  <si>
    <t>2881855RX</t>
  </si>
  <si>
    <t>Kit, EGR Cooler</t>
  </si>
  <si>
    <t>4352444RX</t>
  </si>
  <si>
    <t>Sensor, Output Speed</t>
  </si>
  <si>
    <t>Pump, Fuel Transfer</t>
  </si>
  <si>
    <t>Switch, press 1 psi</t>
  </si>
  <si>
    <t>Switch, stop light</t>
  </si>
  <si>
    <t>Assy dryer, air</t>
  </si>
  <si>
    <t>Valve, leveling</t>
  </si>
  <si>
    <t>Tank, muffler</t>
  </si>
  <si>
    <t>Valve, safety 200 psi</t>
  </si>
  <si>
    <t>Nipple, 1/4" air industrial</t>
  </si>
  <si>
    <t>Assy, governor</t>
  </si>
  <si>
    <t>Valve, single check</t>
  </si>
  <si>
    <t>Assy, press switch, 60 psi</t>
  </si>
  <si>
    <t>Strainer, air</t>
  </si>
  <si>
    <t>Valve assy,relay</t>
  </si>
  <si>
    <t>Valve assy, quick release</t>
  </si>
  <si>
    <t>Valve assy, safety ST-1</t>
  </si>
  <si>
    <t>Valve assy, solenoid 12v</t>
  </si>
  <si>
    <t>Valve assy, solenoid 4-way</t>
  </si>
  <si>
    <t>Valve assy, emergency brake release</t>
  </si>
  <si>
    <t>Valve assy, parking brake</t>
  </si>
  <si>
    <t>Valve assy, double check</t>
  </si>
  <si>
    <t>Valve assy, modulator 24v</t>
  </si>
  <si>
    <t>Valve assy, rotary pump</t>
  </si>
  <si>
    <t>Valve, quick release</t>
  </si>
  <si>
    <t>Valve assy, brake E-10</t>
  </si>
  <si>
    <t>Valve assy, spring brake control</t>
  </si>
  <si>
    <t>Valve assy, traction control 24v</t>
  </si>
  <si>
    <t xml:space="preserve">Transducer, pressure, Estroke </t>
  </si>
  <si>
    <t>Transducer, pressure 250 psi</t>
  </si>
  <si>
    <t>Assy,ramp</t>
  </si>
  <si>
    <t>Assy hinge</t>
  </si>
  <si>
    <t>Strap,ramp</t>
  </si>
  <si>
    <t>Hose hyd, ramp</t>
  </si>
  <si>
    <t>Switch, ramp</t>
  </si>
  <si>
    <t>Switch, level arm</t>
  </si>
  <si>
    <t>Pump assy, ramp</t>
  </si>
  <si>
    <t>Manifold block assy, ramp</t>
  </si>
  <si>
    <t>Relay</t>
  </si>
  <si>
    <t>Decal, fluid</t>
  </si>
  <si>
    <t>Speedometer</t>
  </si>
  <si>
    <t>Remote miror switch,Curbside</t>
  </si>
  <si>
    <t>Remote mirror switch,street side</t>
  </si>
  <si>
    <t>Captive screw kit (side panel lock screw)</t>
  </si>
  <si>
    <t>Switch master 7 prong</t>
  </si>
  <si>
    <t>Knob master switch</t>
  </si>
  <si>
    <t>Switch ,push button (starter switch)</t>
  </si>
  <si>
    <t>Light indicator</t>
  </si>
  <si>
    <t>Lamp assmebly amber LED</t>
  </si>
  <si>
    <t>Yellow nosing</t>
  </si>
  <si>
    <t>Switch, dash</t>
  </si>
  <si>
    <t>Lamp assembly red LED</t>
  </si>
  <si>
    <t xml:space="preserve">A/C belt                          </t>
  </si>
  <si>
    <t xml:space="preserve">Defrost air filter            </t>
  </si>
  <si>
    <t xml:space="preserve">Defrost valve                </t>
  </si>
  <si>
    <t xml:space="preserve">Snuber roller             </t>
  </si>
  <si>
    <t xml:space="preserve">Coolant valve kit           </t>
  </si>
  <si>
    <t xml:space="preserve">Pulley clutch                 </t>
  </si>
  <si>
    <t xml:space="preserve">Clutch bearing kit          </t>
  </si>
  <si>
    <t xml:space="preserve">Clutch armature            </t>
  </si>
  <si>
    <t xml:space="preserve">Connector, Hose 1/2 " - 1/4" </t>
  </si>
  <si>
    <t>End, Steering Male</t>
  </si>
  <si>
    <t>End, Steering Ring Ball</t>
  </si>
  <si>
    <t>Brake Treadle Assy</t>
  </si>
  <si>
    <t>Compressor, 2 Cyl Air</t>
  </si>
  <si>
    <t xml:space="preserve">WMATA # </t>
  </si>
  <si>
    <t>WMATA #</t>
  </si>
  <si>
    <t>ROD,RADIUS:UPPER REAR</t>
  </si>
  <si>
    <t>ROD,RADIUS:LOWER REAR AXLE</t>
  </si>
  <si>
    <r>
      <t>Fitting 1/4 " PM - 1/4" PF 45</t>
    </r>
    <r>
      <rPr>
        <sz val="8"/>
        <rFont val="Calibri"/>
        <family val="2"/>
      </rPr>
      <t>°</t>
    </r>
  </si>
  <si>
    <t>6407715</t>
  </si>
  <si>
    <t>Conlink Assy 16.50</t>
  </si>
  <si>
    <t>Conlink Assy 38.00</t>
  </si>
  <si>
    <t>Conlink Assy 8.50</t>
  </si>
  <si>
    <t xml:space="preserve">Idler </t>
  </si>
  <si>
    <t>Belt, Alternator</t>
  </si>
  <si>
    <t>K080496HD</t>
  </si>
  <si>
    <t>495287</t>
  </si>
  <si>
    <t>Blanket, Exhaust Flex Connector</t>
  </si>
  <si>
    <t>Gasket - Marmon 4"</t>
  </si>
  <si>
    <t>Bellows - Exhaust DuraFlex Braided (Hutchinson)</t>
  </si>
  <si>
    <t>REPAIRABLE FLOATS</t>
  </si>
  <si>
    <t>Door Motors</t>
  </si>
  <si>
    <t>5734-006-64</t>
  </si>
  <si>
    <t xml:space="preserve">Pro Heat </t>
  </si>
  <si>
    <t>Booster Pump</t>
  </si>
  <si>
    <t>Surge Tank</t>
  </si>
  <si>
    <t>Spinner By-pass Oil filter 576HE</t>
  </si>
  <si>
    <t>Drain valve</t>
  </si>
  <si>
    <t>Fitting ¼” NPT x ¼” flare</t>
  </si>
  <si>
    <t>Bulkhead Connector Parker 207ACBHS-4</t>
  </si>
  <si>
    <t>Hose, Teflon Steel Braided 78”</t>
  </si>
  <si>
    <t>509940K</t>
  </si>
  <si>
    <t>Pro Heat</t>
  </si>
  <si>
    <t>Door Motor</t>
  </si>
  <si>
    <t>Wiper Arm Assy RS</t>
  </si>
  <si>
    <t>Wiper Arm Assy CS</t>
  </si>
  <si>
    <t>NF7700067</t>
  </si>
  <si>
    <t>Wiper Arm Assy R.S.</t>
  </si>
  <si>
    <t>Wiper Arm Assy C.S.</t>
  </si>
  <si>
    <t>C/S &amp; R/S/ Blade</t>
  </si>
  <si>
    <t>OLD p/n 217869</t>
  </si>
  <si>
    <t>OLD p/n 155919</t>
  </si>
  <si>
    <t>VMS8GR-8</t>
  </si>
  <si>
    <t>POSB8NF</t>
  </si>
  <si>
    <t>3350X4</t>
  </si>
  <si>
    <t>207ACBHS-4</t>
  </si>
  <si>
    <t>A01793-0003</t>
  </si>
  <si>
    <t>A01793-0002</t>
  </si>
  <si>
    <t>C23931-1927</t>
  </si>
  <si>
    <t>C09132-0023</t>
  </si>
  <si>
    <t>77-3100</t>
  </si>
  <si>
    <t>606-201</t>
  </si>
  <si>
    <t>60-302</t>
  </si>
  <si>
    <t>77-1672</t>
  </si>
  <si>
    <t>2202P-44</t>
  </si>
  <si>
    <t>KIT:LIGHT,CONTAINS LED</t>
  </si>
  <si>
    <t>LRS 83004</t>
  </si>
  <si>
    <t>KIT:A/C R407C Conversion-</t>
  </si>
  <si>
    <t>6060201</t>
  </si>
  <si>
    <t>WIND ASSY, SIDE, NON EMERG INFO (6462-6599)</t>
  </si>
  <si>
    <t>FLUSH WIND ASSY, SIDE, NON EMERG</t>
  </si>
  <si>
    <t>WIND ASSY, SIDE, NON EMERG INFO (6600-6609)</t>
  </si>
  <si>
    <t>WIND ASSY, SIDE, NON EMERG INFO (6424-6461)</t>
  </si>
  <si>
    <t>WIND ASSY, SIDE, NON EMERG INFO (6301-6423)</t>
  </si>
  <si>
    <t>WIND ASSY, SIDE, NON EMERG INFO (3751-3370)</t>
  </si>
  <si>
    <t>FLUSH FRAME, SIDE, NON EMERG</t>
  </si>
  <si>
    <t>WIND ASSY, SIDE, NON EMERG INFO (5431-5452)</t>
  </si>
  <si>
    <t>Total</t>
  </si>
  <si>
    <t>Kit Total</t>
  </si>
  <si>
    <t>Kit Contents</t>
  </si>
  <si>
    <t xml:space="preserve">999-55-0127   GLASS KIT A
</t>
  </si>
  <si>
    <t>999-55-0131 GLASS KIT B</t>
  </si>
  <si>
    <t xml:space="preserve"> GLASS KIT C</t>
  </si>
  <si>
    <t xml:space="preserve"> GLASS KIT D</t>
  </si>
  <si>
    <t xml:space="preserve"> GLASS KIT E</t>
  </si>
  <si>
    <t xml:space="preserve"> GLASS KIT F</t>
  </si>
  <si>
    <t>999-63-0005   BODY KIT</t>
  </si>
  <si>
    <t>999-63-0004  HOSE KIT</t>
  </si>
  <si>
    <t>Fitting 1/4 " PM - 1/4" PF 90 °</t>
  </si>
  <si>
    <t>999-63-0011  HVAC KIT</t>
  </si>
  <si>
    <t>999-63-0001   FRONT AXLE KIT</t>
  </si>
  <si>
    <t xml:space="preserve">999-63-0003  REAR AXLE KIT </t>
  </si>
  <si>
    <t>999-63-0008   SMALL UNITS KIT (CTF)</t>
  </si>
  <si>
    <t>HYBRID DRIVE KIT</t>
  </si>
  <si>
    <t>999-63-0009  FAREBOX KIT</t>
  </si>
  <si>
    <t>999-72-0002  LED LIGHT KIT</t>
  </si>
  <si>
    <t xml:space="preserve"> </t>
  </si>
  <si>
    <t>999-55-0110  KIT A/C 407c</t>
  </si>
  <si>
    <t>8043-1 (Atwood)</t>
  </si>
  <si>
    <t>Grand Total</t>
  </si>
  <si>
    <t># of Kits Required</t>
  </si>
  <si>
    <t>Base Year Unit Price</t>
  </si>
  <si>
    <t>Option Year 1 Unit Price</t>
  </si>
  <si>
    <t>Option Year 2 Unit Price</t>
  </si>
  <si>
    <t>Option Year 3 Unit Price</t>
  </si>
  <si>
    <t>Option Year 4 Unit Price</t>
  </si>
  <si>
    <t>999-63-0007   CHASSIS KIT</t>
  </si>
  <si>
    <t>278927; 6406761; 67-321</t>
  </si>
  <si>
    <t>WMATA NOTES</t>
  </si>
  <si>
    <t>Kit Lead Time (days):</t>
  </si>
  <si>
    <t>Vendor comments regarding Kit:</t>
  </si>
  <si>
    <t>Estimated 5 year total:</t>
  </si>
  <si>
    <t>116015; 68RB-8-6</t>
  </si>
  <si>
    <t>999-63-0002  SMALL UNITS KIT (BLAD)</t>
  </si>
  <si>
    <t>Vendor Comments regarding part</t>
  </si>
  <si>
    <t>Estimated Annual Total</t>
  </si>
  <si>
    <t>This worksheet ONLY - you can bid on any or all of the parts on this list</t>
  </si>
  <si>
    <t>Lead Time (Days)</t>
  </si>
  <si>
    <t>999-63-0006  ENGINE KIT</t>
  </si>
  <si>
    <t>MLWL2YR50506</t>
  </si>
  <si>
    <t>TBD</t>
  </si>
  <si>
    <t>700-5940</t>
  </si>
  <si>
    <t>73665</t>
  </si>
  <si>
    <t>021351001</t>
  </si>
  <si>
    <t>Connector, Inj Fuel Supply:  Cummins OEM Only</t>
  </si>
  <si>
    <t>ISL National Overhaul Warranty (NOW) Cummins 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</si>
</sst>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409]\ #,##0.00"/>
    <numFmt numFmtId="165" formatCode="000000"/>
    <numFmt numFmtId="166" formatCode="0000000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63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3" fillId="0" borderId="0"/>
    <xf numFmtId="164" fontId="3" fillId="0" borderId="0"/>
    <xf numFmtId="3" fontId="3" fillId="0" borderId="0"/>
    <xf numFmtId="0" fontId="3" fillId="0" borderId="0"/>
    <xf numFmtId="43" fontId="17" fillId="0" borderId="0" applyFont="0" applyFill="0" applyBorder="0" applyAlignment="0" applyProtection="0"/>
  </cellStyleXfs>
  <cellXfs count="415">
    <xf numFmtId="0" fontId="0" fillId="0" borderId="0" xfId="0"/>
    <xf numFmtId="165" fontId="4" fillId="0" borderId="5" xfId="1" applyNumberFormat="1" applyFont="1" applyFill="1" applyBorder="1" applyAlignment="1">
      <alignment horizontal="center"/>
    </xf>
    <xf numFmtId="165" fontId="4" fillId="0" borderId="5" xfId="2" applyNumberFormat="1" applyFont="1" applyFill="1" applyBorder="1" applyAlignment="1">
      <alignment horizontal="center" vertical="top"/>
    </xf>
    <xf numFmtId="0" fontId="0" fillId="0" borderId="0" xfId="0" applyBorder="1"/>
    <xf numFmtId="0" fontId="4" fillId="0" borderId="5" xfId="1" applyFont="1" applyFill="1" applyBorder="1"/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165" fontId="4" fillId="0" borderId="5" xfId="1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5" fontId="4" fillId="0" borderId="4" xfId="2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1" applyFont="1" applyFill="1" applyBorder="1"/>
    <xf numFmtId="0" fontId="4" fillId="0" borderId="5" xfId="0" applyFont="1" applyFill="1" applyBorder="1"/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4" fontId="4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164" fontId="4" fillId="0" borderId="0" xfId="2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4" fillId="0" borderId="4" xfId="1" applyNumberFormat="1" applyFont="1" applyFill="1" applyBorder="1" applyAlignment="1">
      <alignment vertical="top"/>
    </xf>
    <xf numFmtId="0" fontId="4" fillId="0" borderId="4" xfId="1" applyFont="1" applyFill="1" applyBorder="1" applyAlignment="1">
      <alignment horizontal="center"/>
    </xf>
    <xf numFmtId="0" fontId="4" fillId="0" borderId="5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2" fillId="0" borderId="0" xfId="0" applyFont="1" applyBorder="1"/>
    <xf numFmtId="0" fontId="0" fillId="0" borderId="19" xfId="0" applyBorder="1"/>
    <xf numFmtId="0" fontId="4" fillId="0" borderId="5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left" vertical="top"/>
    </xf>
    <xf numFmtId="165" fontId="4" fillId="0" borderId="11" xfId="1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left"/>
    </xf>
    <xf numFmtId="164" fontId="4" fillId="0" borderId="5" xfId="2" applyFont="1" applyFill="1" applyBorder="1"/>
    <xf numFmtId="165" fontId="4" fillId="0" borderId="0" xfId="2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15" xfId="1" applyFont="1" applyFill="1" applyBorder="1"/>
    <xf numFmtId="0" fontId="4" fillId="0" borderId="18" xfId="1" applyFont="1" applyFill="1" applyBorder="1"/>
    <xf numFmtId="0" fontId="2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6" fillId="0" borderId="6" xfId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left"/>
    </xf>
    <xf numFmtId="165" fontId="4" fillId="0" borderId="11" xfId="2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22" xfId="2" applyNumberFormat="1" applyFont="1" applyFill="1" applyBorder="1" applyAlignment="1">
      <alignment horizontal="left"/>
    </xf>
    <xf numFmtId="165" fontId="4" fillId="0" borderId="2" xfId="1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" fontId="4" fillId="0" borderId="6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16" xfId="1" applyFont="1" applyFill="1" applyBorder="1"/>
    <xf numFmtId="165" fontId="4" fillId="0" borderId="7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left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left"/>
    </xf>
    <xf numFmtId="0" fontId="4" fillId="0" borderId="12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 vertical="center"/>
    </xf>
    <xf numFmtId="0" fontId="4" fillId="0" borderId="15" xfId="2" applyNumberFormat="1" applyFont="1" applyFill="1" applyBorder="1" applyAlignment="1">
      <alignment horizontal="left"/>
    </xf>
    <xf numFmtId="0" fontId="4" fillId="0" borderId="18" xfId="2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0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20" fillId="0" borderId="0" xfId="0" applyFont="1" applyBorder="1"/>
    <xf numFmtId="0" fontId="4" fillId="0" borderId="7" xfId="0" applyFont="1" applyFill="1" applyBorder="1" applyAlignment="1">
      <alignment horizontal="center"/>
    </xf>
    <xf numFmtId="0" fontId="23" fillId="0" borderId="0" xfId="0" applyFont="1" applyBorder="1"/>
    <xf numFmtId="2" fontId="4" fillId="0" borderId="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0" fillId="0" borderId="0" xfId="0" applyFont="1" applyFill="1"/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/>
    </xf>
    <xf numFmtId="0" fontId="4" fillId="0" borderId="12" xfId="0" quotePrefix="1" applyFont="1" applyFill="1" applyBorder="1" applyAlignment="1">
      <alignment horizontal="center"/>
    </xf>
    <xf numFmtId="0" fontId="4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20" fillId="0" borderId="0" xfId="0" applyFont="1" applyFill="1" applyBorder="1"/>
    <xf numFmtId="2" fontId="20" fillId="0" borderId="0" xfId="0" applyNumberFormat="1" applyFont="1" applyFill="1" applyBorder="1"/>
    <xf numFmtId="0" fontId="23" fillId="0" borderId="0" xfId="0" applyFont="1" applyFill="1" applyBorder="1"/>
    <xf numFmtId="2" fontId="23" fillId="0" borderId="0" xfId="0" applyNumberFormat="1" applyFont="1" applyFill="1" applyBorder="1"/>
    <xf numFmtId="2" fontId="20" fillId="0" borderId="0" xfId="0" applyNumberFormat="1" applyFont="1" applyFill="1"/>
    <xf numFmtId="0" fontId="2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16" xfId="0" applyFill="1" applyBorder="1"/>
    <xf numFmtId="0" fontId="0" fillId="0" borderId="0" xfId="0" applyFill="1" applyBorder="1"/>
    <xf numFmtId="0" fontId="12" fillId="0" borderId="0" xfId="0" applyFont="1" applyFill="1" applyBorder="1"/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17" xfId="0" applyFont="1" applyFill="1" applyBorder="1"/>
    <xf numFmtId="0" fontId="14" fillId="0" borderId="0" xfId="0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center" vertical="center"/>
    </xf>
    <xf numFmtId="0" fontId="14" fillId="0" borderId="5" xfId="2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165" fontId="28" fillId="0" borderId="5" xfId="0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2" fontId="4" fillId="0" borderId="29" xfId="1" applyNumberFormat="1" applyFont="1" applyFill="1" applyBorder="1" applyAlignment="1">
      <alignment horizontal="center"/>
    </xf>
    <xf numFmtId="2" fontId="4" fillId="0" borderId="14" xfId="1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2" fontId="4" fillId="0" borderId="29" xfId="1" applyNumberFormat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" fontId="4" fillId="0" borderId="7" xfId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/>
    </xf>
    <xf numFmtId="0" fontId="20" fillId="0" borderId="5" xfId="0" applyFont="1" applyFill="1" applyBorder="1"/>
    <xf numFmtId="0" fontId="20" fillId="0" borderId="11" xfId="0" applyFont="1" applyFill="1" applyBorder="1"/>
    <xf numFmtId="0" fontId="4" fillId="0" borderId="31" xfId="2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14" fillId="0" borderId="5" xfId="2" applyNumberFormat="1" applyFont="1" applyFill="1" applyBorder="1" applyAlignment="1">
      <alignment horizontal="center" vertical="center"/>
    </xf>
    <xf numFmtId="165" fontId="14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/>
    <xf numFmtId="0" fontId="15" fillId="0" borderId="26" xfId="0" applyFont="1" applyFill="1" applyBorder="1" applyAlignment="1">
      <alignment vertical="center"/>
    </xf>
    <xf numFmtId="0" fontId="0" fillId="0" borderId="25" xfId="0" applyFill="1" applyBorder="1"/>
    <xf numFmtId="49" fontId="15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0" fillId="0" borderId="8" xfId="0" applyFont="1" applyBorder="1"/>
    <xf numFmtId="0" fontId="20" fillId="0" borderId="9" xfId="0" applyFont="1" applyBorder="1"/>
    <xf numFmtId="0" fontId="21" fillId="0" borderId="9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9" xfId="0" applyFont="1" applyBorder="1"/>
    <xf numFmtId="0" fontId="27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8" xfId="0" applyBorder="1"/>
    <xf numFmtId="0" fontId="0" fillId="0" borderId="9" xfId="0" applyBorder="1"/>
    <xf numFmtId="0" fontId="18" fillId="0" borderId="9" xfId="0" applyFont="1" applyBorder="1" applyAlignment="1">
      <alignment horizontal="right"/>
    </xf>
    <xf numFmtId="0" fontId="20" fillId="0" borderId="9" xfId="0" quotePrefix="1" applyFont="1" applyBorder="1"/>
    <xf numFmtId="165" fontId="14" fillId="0" borderId="11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left" vertical="top"/>
    </xf>
    <xf numFmtId="165" fontId="4" fillId="0" borderId="24" xfId="2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18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9" xfId="0" applyFont="1" applyFill="1" applyBorder="1"/>
    <xf numFmtId="0" fontId="21" fillId="0" borderId="9" xfId="0" applyFont="1" applyFill="1" applyBorder="1" applyAlignment="1">
      <alignment horizontal="right"/>
    </xf>
    <xf numFmtId="0" fontId="4" fillId="0" borderId="35" xfId="2" applyNumberFormat="1" applyFont="1" applyFill="1" applyBorder="1" applyAlignment="1">
      <alignment horizontal="left"/>
    </xf>
    <xf numFmtId="165" fontId="4" fillId="0" borderId="11" xfId="2" applyNumberFormat="1" applyFont="1" applyFill="1" applyBorder="1" applyAlignment="1">
      <alignment horizontal="center" vertical="top" wrapText="1"/>
    </xf>
    <xf numFmtId="2" fontId="4" fillId="0" borderId="11" xfId="1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21" fillId="0" borderId="0" xfId="0" applyFont="1" applyBorder="1"/>
    <xf numFmtId="0" fontId="21" fillId="0" borderId="0" xfId="0" applyFont="1"/>
    <xf numFmtId="43" fontId="21" fillId="0" borderId="0" xfId="0" applyNumberFormat="1" applyFont="1"/>
    <xf numFmtId="0" fontId="8" fillId="0" borderId="37" xfId="0" applyFont="1" applyFill="1" applyBorder="1"/>
    <xf numFmtId="0" fontId="8" fillId="0" borderId="3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14" fillId="0" borderId="5" xfId="0" applyNumberFormat="1" applyFont="1" applyFill="1" applyBorder="1" applyAlignment="1">
      <alignment horizontal="left" wrapText="1"/>
    </xf>
    <xf numFmtId="43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3" fontId="22" fillId="0" borderId="1" xfId="5" applyFont="1" applyFill="1" applyBorder="1"/>
    <xf numFmtId="43" fontId="20" fillId="0" borderId="1" xfId="0" applyNumberFormat="1" applyFont="1" applyBorder="1"/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20" fillId="0" borderId="16" xfId="0" applyFont="1" applyBorder="1"/>
    <xf numFmtId="43" fontId="22" fillId="0" borderId="1" xfId="5" applyFont="1" applyBorder="1" applyAlignment="1">
      <alignment horizontal="center"/>
    </xf>
    <xf numFmtId="0" fontId="20" fillId="0" borderId="22" xfId="0" applyFont="1" applyBorder="1"/>
    <xf numFmtId="0" fontId="19" fillId="0" borderId="22" xfId="0" applyFont="1" applyFill="1" applyBorder="1" applyAlignment="1">
      <alignment horizontal="left" vertical="center" wrapText="1"/>
    </xf>
    <xf numFmtId="0" fontId="20" fillId="0" borderId="17" xfId="0" applyFont="1" applyBorder="1"/>
    <xf numFmtId="43" fontId="22" fillId="0" borderId="1" xfId="5" applyFont="1" applyFill="1" applyBorder="1" applyAlignment="1">
      <alignment horizontal="center"/>
    </xf>
    <xf numFmtId="0" fontId="20" fillId="0" borderId="22" xfId="0" applyFont="1" applyFill="1" applyBorder="1"/>
    <xf numFmtId="43" fontId="26" fillId="0" borderId="1" xfId="5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43" fontId="16" fillId="0" borderId="1" xfId="5" applyFont="1" applyFill="1" applyBorder="1" applyAlignment="1">
      <alignment horizontal="center"/>
    </xf>
    <xf numFmtId="0" fontId="0" fillId="0" borderId="22" xfId="0" applyFill="1" applyBorder="1"/>
    <xf numFmtId="43" fontId="16" fillId="0" borderId="1" xfId="5" applyFont="1" applyBorder="1" applyAlignment="1">
      <alignment horizontal="center"/>
    </xf>
    <xf numFmtId="0" fontId="0" fillId="0" borderId="22" xfId="0" applyBorder="1"/>
    <xf numFmtId="0" fontId="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3" fontId="21" fillId="0" borderId="38" xfId="0" applyNumberFormat="1" applyFont="1" applyBorder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43" fontId="18" fillId="0" borderId="1" xfId="5" applyFont="1" applyBorder="1"/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43" fontId="18" fillId="0" borderId="1" xfId="5" applyFont="1" applyFill="1" applyBorder="1" applyAlignment="1">
      <alignment horizontal="center"/>
    </xf>
    <xf numFmtId="0" fontId="5" fillId="3" borderId="5" xfId="0" applyFont="1" applyFill="1" applyBorder="1" applyAlignment="1">
      <alignment vertical="center"/>
    </xf>
    <xf numFmtId="165" fontId="4" fillId="3" borderId="1" xfId="2" applyNumberFormat="1" applyFont="1" applyFill="1" applyBorder="1" applyAlignment="1">
      <alignment horizontal="center"/>
    </xf>
    <xf numFmtId="165" fontId="4" fillId="3" borderId="5" xfId="2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</cellXfs>
  <cellStyles count="6">
    <cellStyle name="Comma" xfId="5" builtinId="3"/>
    <cellStyle name="Comma [0]_Sheet1" xfId="2"/>
    <cellStyle name="Comma0" xfId="3"/>
    <cellStyle name="Normal" xfId="0" builtinId="0"/>
    <cellStyle name="Normal 3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23"/>
  <sheetViews>
    <sheetView zoomScaleNormal="100" workbookViewId="0">
      <selection activeCell="E9" sqref="E9"/>
    </sheetView>
  </sheetViews>
  <sheetFormatPr defaultRowHeight="15" x14ac:dyDescent="0.25"/>
  <cols>
    <col min="1" max="1" width="36.7109375" style="14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customHeight="1" thickBot="1" x14ac:dyDescent="0.3">
      <c r="A1" s="385" t="s">
        <v>423</v>
      </c>
      <c r="B1" s="386"/>
      <c r="C1" s="386"/>
      <c r="D1" s="386"/>
      <c r="E1" s="386"/>
      <c r="F1" s="386"/>
      <c r="G1" s="387"/>
      <c r="H1" s="347"/>
    </row>
    <row r="2" spans="1:16" ht="15.75" customHeight="1" thickBot="1" x14ac:dyDescent="0.3">
      <c r="A2" s="351"/>
      <c r="B2" s="352"/>
      <c r="C2" s="352"/>
      <c r="D2" s="352"/>
      <c r="E2" s="352"/>
      <c r="F2" s="352"/>
      <c r="G2" s="352"/>
      <c r="H2" s="347"/>
    </row>
    <row r="3" spans="1:16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16" t="s">
        <v>416</v>
      </c>
      <c r="B9" s="24">
        <v>6358542</v>
      </c>
      <c r="C9" s="134">
        <v>975280007</v>
      </c>
      <c r="D9" s="140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16</v>
      </c>
      <c r="B10" s="145">
        <v>341049</v>
      </c>
      <c r="C10" s="183">
        <v>975630002</v>
      </c>
      <c r="D10" s="146">
        <v>1</v>
      </c>
      <c r="E10" s="120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17</v>
      </c>
      <c r="B11" s="14">
        <v>341050</v>
      </c>
      <c r="C11" s="181">
        <v>975630003</v>
      </c>
      <c r="D11" s="149">
        <v>1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26" t="s">
        <v>201</v>
      </c>
      <c r="B12" s="14">
        <v>6355709</v>
      </c>
      <c r="C12" s="181">
        <v>975280001</v>
      </c>
      <c r="D12" s="149">
        <v>4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26" t="s">
        <v>202</v>
      </c>
      <c r="B13" s="14">
        <v>6355766</v>
      </c>
      <c r="C13" s="181">
        <v>972720084</v>
      </c>
      <c r="D13" s="149">
        <v>5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26" t="s">
        <v>201</v>
      </c>
      <c r="B14" s="14">
        <v>6355802</v>
      </c>
      <c r="C14" s="181">
        <v>975280004</v>
      </c>
      <c r="D14" s="149">
        <v>4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202</v>
      </c>
      <c r="B15" s="14">
        <v>6355758</v>
      </c>
      <c r="C15" s="181">
        <v>975280005</v>
      </c>
      <c r="D15" s="149">
        <v>4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201</v>
      </c>
      <c r="B16" s="14">
        <v>6355788</v>
      </c>
      <c r="C16" s="181">
        <v>975280006</v>
      </c>
      <c r="D16" s="149">
        <v>2</v>
      </c>
      <c r="E16" s="120"/>
      <c r="F16" s="120">
        <f t="shared" si="0"/>
        <v>0</v>
      </c>
      <c r="G16" s="120"/>
      <c r="H16" s="120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9"/>
      <c r="E17" s="287" t="s">
        <v>421</v>
      </c>
      <c r="F17" s="335">
        <f>SUM(F10:F16)+F9</f>
        <v>0</v>
      </c>
      <c r="G17" s="334"/>
      <c r="H17" s="153"/>
      <c r="J17" s="335">
        <f>SUM(J10:J16)+J9</f>
        <v>0</v>
      </c>
      <c r="L17" s="335">
        <f>SUM(L10:L16)+L9</f>
        <v>0</v>
      </c>
      <c r="N17" s="335">
        <f>SUM(N10:N16)+N9</f>
        <v>0</v>
      </c>
      <c r="P17" s="335">
        <f>SUM(P10:P16)+P9</f>
        <v>0</v>
      </c>
    </row>
    <row r="18" spans="1:16" ht="15.75" thickBot="1" x14ac:dyDescent="0.3">
      <c r="A18" s="153"/>
      <c r="B18" s="153"/>
      <c r="C18" s="153"/>
      <c r="D18" s="153"/>
      <c r="E18" s="327" t="s">
        <v>443</v>
      </c>
      <c r="F18" s="153">
        <v>123</v>
      </c>
      <c r="G18" s="153"/>
      <c r="H18" s="153"/>
    </row>
    <row r="19" spans="1:16" ht="15.75" thickBot="1" x14ac:dyDescent="0.3">
      <c r="A19" s="153"/>
      <c r="B19" s="153"/>
      <c r="C19" s="153"/>
      <c r="D19" s="153"/>
      <c r="E19" s="288" t="s">
        <v>442</v>
      </c>
      <c r="F19" s="331">
        <f>F17*$F18</f>
        <v>0</v>
      </c>
      <c r="G19" s="153"/>
      <c r="H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288"/>
      <c r="F20" s="326"/>
      <c r="G20" s="153"/>
      <c r="H20" s="153"/>
      <c r="J20" s="326"/>
      <c r="L20" s="326"/>
      <c r="N20" s="326"/>
      <c r="P20" s="326"/>
    </row>
    <row r="21" spans="1:16" ht="16.5" thickTop="1" thickBot="1" x14ac:dyDescent="0.3">
      <c r="A21" s="153"/>
      <c r="B21" s="319" t="s">
        <v>454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ht="15.75" thickTop="1" x14ac:dyDescent="0.25">
      <c r="A22" s="153"/>
    </row>
    <row r="23" spans="1:16" x14ac:dyDescent="0.25">
      <c r="E23" s="320"/>
      <c r="F23" s="321"/>
    </row>
  </sheetData>
  <mergeCells count="3">
    <mergeCell ref="A1:G1"/>
    <mergeCell ref="A7:D7"/>
    <mergeCell ref="A6:I6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05"/>
  <sheetViews>
    <sheetView zoomScaleNormal="100" workbookViewId="0">
      <selection activeCell="E9" sqref="E9"/>
    </sheetView>
  </sheetViews>
  <sheetFormatPr defaultRowHeight="15" x14ac:dyDescent="0.25"/>
  <cols>
    <col min="1" max="1" width="38.140625" style="160" customWidth="1"/>
    <col min="2" max="2" width="22" style="160" customWidth="1"/>
    <col min="3" max="3" width="11.85546875" style="160" bestFit="1" customWidth="1"/>
    <col min="4" max="4" width="5.85546875" style="160" bestFit="1" customWidth="1"/>
    <col min="5" max="5" width="13.140625" style="179" customWidth="1"/>
    <col min="6" max="6" width="12.7109375" style="179" bestFit="1" customWidth="1"/>
    <col min="7" max="7" width="14.140625" style="160" customWidth="1"/>
    <col min="8" max="8" width="23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6384" width="9.140625" style="160"/>
  </cols>
  <sheetData>
    <row r="1" spans="1:16" ht="15.75" thickBot="1" x14ac:dyDescent="0.3">
      <c r="A1" s="403" t="s">
        <v>456</v>
      </c>
      <c r="B1" s="403"/>
      <c r="C1" s="403"/>
      <c r="D1" s="403"/>
      <c r="E1" s="403"/>
      <c r="F1" s="403"/>
      <c r="G1" s="403"/>
      <c r="H1" s="363"/>
    </row>
    <row r="2" spans="1:16" s="153" customFormat="1" ht="9.75" customHeight="1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s="141" customFormat="1" ht="14.4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9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9.7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61" t="s">
        <v>422</v>
      </c>
      <c r="B8" s="162" t="s">
        <v>1</v>
      </c>
      <c r="C8" s="162" t="s">
        <v>358</v>
      </c>
      <c r="D8" s="162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4.45" customHeight="1" x14ac:dyDescent="0.25">
      <c r="A9" s="47" t="s">
        <v>306</v>
      </c>
      <c r="B9" s="13">
        <v>252499</v>
      </c>
      <c r="C9" s="212">
        <v>986720006</v>
      </c>
      <c r="D9" s="21">
        <v>1</v>
      </c>
      <c r="E9" s="120"/>
      <c r="F9" s="218">
        <f t="shared" ref="F9:F49" si="0">E9*D9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4.45" customHeight="1" x14ac:dyDescent="0.25">
      <c r="A10" s="47" t="s">
        <v>295</v>
      </c>
      <c r="B10" s="2">
        <v>45564</v>
      </c>
      <c r="C10" s="165">
        <v>882700035</v>
      </c>
      <c r="D10" s="21">
        <v>1</v>
      </c>
      <c r="E10" s="219"/>
      <c r="F10" s="218">
        <f t="shared" si="0"/>
        <v>0</v>
      </c>
      <c r="G10" s="26"/>
      <c r="H10" s="144"/>
      <c r="I10" s="120"/>
      <c r="J10" s="120">
        <f t="shared" ref="J10:J73" si="1">I10*$D10</f>
        <v>0</v>
      </c>
      <c r="K10" s="120"/>
      <c r="L10" s="120">
        <f t="shared" ref="L10:L73" si="2">K10*$D10</f>
        <v>0</v>
      </c>
      <c r="M10" s="120"/>
      <c r="N10" s="120">
        <f t="shared" ref="N10:N73" si="3">M10*$D10</f>
        <v>0</v>
      </c>
      <c r="O10" s="120"/>
      <c r="P10" s="120">
        <f t="shared" ref="P10:P73" si="4">O10*$D10</f>
        <v>0</v>
      </c>
    </row>
    <row r="11" spans="1:16" ht="14.45" customHeight="1" x14ac:dyDescent="0.25">
      <c r="A11" s="47" t="s">
        <v>307</v>
      </c>
      <c r="B11" s="2">
        <v>5963964</v>
      </c>
      <c r="C11" s="165">
        <v>955700022</v>
      </c>
      <c r="D11" s="21">
        <v>4</v>
      </c>
      <c r="E11" s="219"/>
      <c r="F11" s="218">
        <f t="shared" si="0"/>
        <v>0</v>
      </c>
      <c r="G11" s="26"/>
      <c r="H11" s="14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4.45" customHeight="1" x14ac:dyDescent="0.25">
      <c r="A12" s="58" t="s">
        <v>296</v>
      </c>
      <c r="B12" s="2">
        <v>5964273</v>
      </c>
      <c r="C12" s="165">
        <v>882700043</v>
      </c>
      <c r="D12" s="21">
        <v>1</v>
      </c>
      <c r="E12" s="219"/>
      <c r="F12" s="218">
        <f t="shared" si="0"/>
        <v>0</v>
      </c>
      <c r="G12" s="26"/>
      <c r="H12" s="144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4.45" customHeight="1" x14ac:dyDescent="0.25">
      <c r="A13" s="47" t="s">
        <v>309</v>
      </c>
      <c r="B13" s="2">
        <v>5925595</v>
      </c>
      <c r="C13" s="165">
        <v>882700016</v>
      </c>
      <c r="D13" s="21">
        <v>3</v>
      </c>
      <c r="E13" s="219"/>
      <c r="F13" s="218">
        <f t="shared" si="0"/>
        <v>0</v>
      </c>
      <c r="G13" s="26"/>
      <c r="H13" s="144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4.45" customHeight="1" x14ac:dyDescent="0.25">
      <c r="A14" s="47" t="s">
        <v>308</v>
      </c>
      <c r="B14" s="2">
        <v>5940039</v>
      </c>
      <c r="C14" s="165">
        <v>955700017</v>
      </c>
      <c r="D14" s="21">
        <v>1</v>
      </c>
      <c r="E14" s="219"/>
      <c r="F14" s="218">
        <f t="shared" si="0"/>
        <v>0</v>
      </c>
      <c r="G14" s="26"/>
      <c r="H14" s="144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4.45" customHeight="1" x14ac:dyDescent="0.25">
      <c r="A15" s="47" t="s">
        <v>297</v>
      </c>
      <c r="B15" s="2">
        <v>342165</v>
      </c>
      <c r="C15" s="53">
        <v>986550053</v>
      </c>
      <c r="D15" s="21">
        <v>1</v>
      </c>
      <c r="E15" s="219"/>
      <c r="F15" s="218">
        <f t="shared" si="0"/>
        <v>0</v>
      </c>
      <c r="G15" s="26"/>
      <c r="H15" s="144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4.45" customHeight="1" x14ac:dyDescent="0.25">
      <c r="A16" s="47" t="s">
        <v>298</v>
      </c>
      <c r="B16" s="2">
        <v>228742</v>
      </c>
      <c r="C16" s="53">
        <v>955550004</v>
      </c>
      <c r="D16" s="21">
        <v>2</v>
      </c>
      <c r="E16" s="219"/>
      <c r="F16" s="218">
        <f t="shared" si="0"/>
        <v>0</v>
      </c>
      <c r="G16" s="26"/>
      <c r="H16" s="144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4.45" customHeight="1" x14ac:dyDescent="0.25">
      <c r="A17" s="47" t="s">
        <v>299</v>
      </c>
      <c r="B17" s="2">
        <v>5953334</v>
      </c>
      <c r="C17" s="53">
        <v>986550050</v>
      </c>
      <c r="D17" s="21">
        <v>1</v>
      </c>
      <c r="E17" s="219"/>
      <c r="F17" s="218">
        <f t="shared" si="0"/>
        <v>0</v>
      </c>
      <c r="G17" s="26"/>
      <c r="H17" s="144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4.45" customHeight="1" x14ac:dyDescent="0.25">
      <c r="A18" s="4" t="s">
        <v>300</v>
      </c>
      <c r="B18" s="1">
        <v>42580</v>
      </c>
      <c r="C18" s="165">
        <v>986550042</v>
      </c>
      <c r="D18" s="21">
        <v>1</v>
      </c>
      <c r="E18" s="219"/>
      <c r="F18" s="218">
        <f t="shared" si="0"/>
        <v>0</v>
      </c>
      <c r="G18" s="26"/>
      <c r="H18" s="144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4.45" customHeight="1" x14ac:dyDescent="0.25">
      <c r="A19" s="47" t="s">
        <v>301</v>
      </c>
      <c r="B19" s="2">
        <v>11193</v>
      </c>
      <c r="C19" s="53">
        <v>999651711</v>
      </c>
      <c r="D19" s="21">
        <v>1</v>
      </c>
      <c r="E19" s="219"/>
      <c r="F19" s="218">
        <f t="shared" si="0"/>
        <v>0</v>
      </c>
      <c r="G19" s="246"/>
      <c r="H19" s="365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4.45" customHeight="1" x14ac:dyDescent="0.25">
      <c r="A20" s="47" t="s">
        <v>302</v>
      </c>
      <c r="B20" s="1">
        <v>5953324</v>
      </c>
      <c r="C20" s="53">
        <v>986550051</v>
      </c>
      <c r="D20" s="21">
        <v>1</v>
      </c>
      <c r="E20" s="219"/>
      <c r="F20" s="218">
        <f t="shared" si="0"/>
        <v>0</v>
      </c>
      <c r="G20" s="26"/>
      <c r="H20" s="144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4.45" customHeight="1" x14ac:dyDescent="0.25">
      <c r="A21" s="47" t="s">
        <v>305</v>
      </c>
      <c r="B21" s="2">
        <v>5959937</v>
      </c>
      <c r="C21" s="165">
        <v>986550048</v>
      </c>
      <c r="D21" s="21">
        <v>1</v>
      </c>
      <c r="E21" s="219"/>
      <c r="F21" s="218">
        <f t="shared" si="0"/>
        <v>0</v>
      </c>
      <c r="G21" s="26"/>
      <c r="H21" s="144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4.45" customHeight="1" x14ac:dyDescent="0.25">
      <c r="A22" s="60" t="s">
        <v>303</v>
      </c>
      <c r="B22" s="2">
        <v>5923496</v>
      </c>
      <c r="C22" s="200">
        <v>986550052</v>
      </c>
      <c r="D22" s="21">
        <v>3</v>
      </c>
      <c r="E22" s="219"/>
      <c r="F22" s="218">
        <f t="shared" si="0"/>
        <v>0</v>
      </c>
      <c r="G22" s="26"/>
      <c r="H22" s="144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4.45" customHeight="1" x14ac:dyDescent="0.25">
      <c r="A23" s="47" t="s">
        <v>310</v>
      </c>
      <c r="B23" s="2">
        <v>279180</v>
      </c>
      <c r="C23" s="53">
        <v>835550022</v>
      </c>
      <c r="D23" s="21">
        <v>1</v>
      </c>
      <c r="E23" s="219"/>
      <c r="F23" s="218">
        <f t="shared" si="0"/>
        <v>0</v>
      </c>
      <c r="G23" s="26"/>
      <c r="H23" s="144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4.45" customHeight="1" x14ac:dyDescent="0.25">
      <c r="A24" s="4" t="s">
        <v>304</v>
      </c>
      <c r="B24" s="8">
        <v>5940337</v>
      </c>
      <c r="C24" s="53">
        <v>882700047</v>
      </c>
      <c r="D24" s="21">
        <v>1</v>
      </c>
      <c r="E24" s="219"/>
      <c r="F24" s="218">
        <f t="shared" si="0"/>
        <v>0</v>
      </c>
      <c r="G24" s="26"/>
      <c r="H24" s="144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4.45" customHeight="1" x14ac:dyDescent="0.25">
      <c r="A25" s="47" t="s">
        <v>303</v>
      </c>
      <c r="B25" s="2">
        <v>5957963</v>
      </c>
      <c r="C25" s="53">
        <v>955560008</v>
      </c>
      <c r="D25" s="21">
        <v>3</v>
      </c>
      <c r="E25" s="219"/>
      <c r="F25" s="218">
        <f t="shared" si="0"/>
        <v>0</v>
      </c>
      <c r="G25" s="26"/>
      <c r="H25" s="144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4.45" customHeight="1" x14ac:dyDescent="0.25">
      <c r="A26" s="47" t="s">
        <v>311</v>
      </c>
      <c r="B26" s="2">
        <v>5996782</v>
      </c>
      <c r="C26" s="53">
        <v>986550033</v>
      </c>
      <c r="D26" s="21">
        <v>1</v>
      </c>
      <c r="E26" s="219"/>
      <c r="F26" s="218">
        <f t="shared" si="0"/>
        <v>0</v>
      </c>
      <c r="G26" s="26"/>
      <c r="H26" s="144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4.45" customHeight="1" x14ac:dyDescent="0.25">
      <c r="A27" s="47" t="s">
        <v>312</v>
      </c>
      <c r="B27" s="2">
        <v>5963962</v>
      </c>
      <c r="C27" s="53">
        <v>986550047</v>
      </c>
      <c r="D27" s="21">
        <v>1</v>
      </c>
      <c r="E27" s="219"/>
      <c r="F27" s="218">
        <f t="shared" si="0"/>
        <v>0</v>
      </c>
      <c r="G27" s="26"/>
      <c r="H27" s="144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4.45" customHeight="1" x14ac:dyDescent="0.25">
      <c r="A28" s="47" t="s">
        <v>315</v>
      </c>
      <c r="B28" s="2">
        <v>284169</v>
      </c>
      <c r="C28" s="53">
        <v>986550046</v>
      </c>
      <c r="D28" s="14">
        <v>1</v>
      </c>
      <c r="E28" s="156"/>
      <c r="F28" s="218">
        <f t="shared" si="0"/>
        <v>0</v>
      </c>
      <c r="G28" s="26"/>
      <c r="H28" s="144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4.45" customHeight="1" x14ac:dyDescent="0.25">
      <c r="A29" s="47" t="s">
        <v>298</v>
      </c>
      <c r="B29" s="2">
        <v>280000</v>
      </c>
      <c r="C29" s="53">
        <v>955700002</v>
      </c>
      <c r="D29" s="21">
        <v>1</v>
      </c>
      <c r="E29" s="219"/>
      <c r="F29" s="218">
        <f t="shared" si="0"/>
        <v>0</v>
      </c>
      <c r="G29" s="26"/>
      <c r="H29" s="144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4.45" customHeight="1" x14ac:dyDescent="0.25">
      <c r="A30" s="47" t="s">
        <v>313</v>
      </c>
      <c r="B30" s="14">
        <v>5947153</v>
      </c>
      <c r="C30" s="165">
        <v>955660006</v>
      </c>
      <c r="D30" s="14">
        <v>4</v>
      </c>
      <c r="E30" s="156"/>
      <c r="F30" s="218">
        <f t="shared" si="0"/>
        <v>0</v>
      </c>
      <c r="G30" s="26"/>
      <c r="H30" s="144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4.45" customHeight="1" x14ac:dyDescent="0.25">
      <c r="A31" s="47" t="s">
        <v>314</v>
      </c>
      <c r="B31" s="2">
        <v>84456</v>
      </c>
      <c r="C31" s="53">
        <v>986560005</v>
      </c>
      <c r="D31" s="21">
        <v>4</v>
      </c>
      <c r="E31" s="219"/>
      <c r="F31" s="218">
        <f t="shared" si="0"/>
        <v>0</v>
      </c>
      <c r="G31" s="26"/>
      <c r="H31" s="144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4.45" customHeight="1" x14ac:dyDescent="0.25">
      <c r="A32" s="61" t="s">
        <v>316</v>
      </c>
      <c r="B32" s="2">
        <v>51642</v>
      </c>
      <c r="C32" s="53">
        <v>955700018</v>
      </c>
      <c r="D32" s="21">
        <v>1</v>
      </c>
      <c r="E32" s="219"/>
      <c r="F32" s="218">
        <f t="shared" si="0"/>
        <v>0</v>
      </c>
      <c r="G32" s="26"/>
      <c r="H32" s="144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4.45" customHeight="1" x14ac:dyDescent="0.25">
      <c r="A33" s="47" t="s">
        <v>317</v>
      </c>
      <c r="B33" s="2">
        <v>22760</v>
      </c>
      <c r="C33" s="53">
        <v>986390033</v>
      </c>
      <c r="D33" s="21">
        <v>1</v>
      </c>
      <c r="E33" s="219"/>
      <c r="F33" s="218">
        <f t="shared" si="0"/>
        <v>0</v>
      </c>
      <c r="G33" s="26"/>
      <c r="H33" s="144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ht="14.45" customHeight="1" x14ac:dyDescent="0.25">
      <c r="A34" s="47" t="s">
        <v>318</v>
      </c>
      <c r="B34" s="2">
        <v>5994884</v>
      </c>
      <c r="C34" s="53">
        <v>986480008</v>
      </c>
      <c r="D34" s="21">
        <v>1</v>
      </c>
      <c r="E34" s="219"/>
      <c r="F34" s="218">
        <f t="shared" si="0"/>
        <v>0</v>
      </c>
      <c r="G34" s="26"/>
      <c r="H34" s="144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ht="14.45" customHeight="1" x14ac:dyDescent="0.25">
      <c r="A35" s="47" t="s">
        <v>303</v>
      </c>
      <c r="B35" s="2">
        <v>5951359</v>
      </c>
      <c r="C35" s="53">
        <v>986700004</v>
      </c>
      <c r="D35" s="21">
        <v>1</v>
      </c>
      <c r="E35" s="219"/>
      <c r="F35" s="218">
        <f t="shared" si="0"/>
        <v>0</v>
      </c>
      <c r="G35" s="26"/>
      <c r="H35" s="144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ht="14.45" customHeight="1" x14ac:dyDescent="0.25">
      <c r="A36" s="47" t="s">
        <v>310</v>
      </c>
      <c r="B36" s="2">
        <v>343148</v>
      </c>
      <c r="C36" s="53">
        <v>955550005</v>
      </c>
      <c r="D36" s="21">
        <v>1</v>
      </c>
      <c r="E36" s="219"/>
      <c r="F36" s="218">
        <f t="shared" si="0"/>
        <v>0</v>
      </c>
      <c r="G36" s="26"/>
      <c r="H36" s="144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ht="14.45" customHeight="1" x14ac:dyDescent="0.25">
      <c r="A37" s="47" t="s">
        <v>319</v>
      </c>
      <c r="B37" s="2">
        <v>93532</v>
      </c>
      <c r="C37" s="53">
        <v>986700018</v>
      </c>
      <c r="D37" s="21">
        <v>1</v>
      </c>
      <c r="E37" s="219"/>
      <c r="F37" s="218">
        <f t="shared" si="0"/>
        <v>0</v>
      </c>
      <c r="G37" s="26"/>
      <c r="H37" s="144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ht="14.45" customHeight="1" x14ac:dyDescent="0.25">
      <c r="A38" s="47" t="s">
        <v>320</v>
      </c>
      <c r="B38" s="220">
        <v>255947</v>
      </c>
      <c r="C38" s="53">
        <v>986550037</v>
      </c>
      <c r="D38" s="14">
        <v>1</v>
      </c>
      <c r="E38" s="156"/>
      <c r="F38" s="218">
        <f t="shared" si="0"/>
        <v>0</v>
      </c>
      <c r="G38" s="26"/>
      <c r="H38" s="144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ht="14.45" customHeight="1" x14ac:dyDescent="0.25">
      <c r="A39" s="47" t="s">
        <v>321</v>
      </c>
      <c r="B39" s="2">
        <v>350231</v>
      </c>
      <c r="C39" s="53">
        <v>986550045</v>
      </c>
      <c r="D39" s="21">
        <v>1</v>
      </c>
      <c r="E39" s="219"/>
      <c r="F39" s="218">
        <f t="shared" si="0"/>
        <v>0</v>
      </c>
      <c r="G39" s="26"/>
      <c r="H39" s="144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4.45" customHeight="1" x14ac:dyDescent="0.25">
      <c r="A40" s="4" t="s">
        <v>322</v>
      </c>
      <c r="B40" s="1">
        <v>2333261</v>
      </c>
      <c r="C40" s="53">
        <v>973550031</v>
      </c>
      <c r="D40" s="21">
        <v>1</v>
      </c>
      <c r="E40" s="219"/>
      <c r="F40" s="218">
        <f t="shared" si="0"/>
        <v>0</v>
      </c>
      <c r="G40" s="26"/>
      <c r="H40" s="144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4.45" customHeight="1" x14ac:dyDescent="0.25">
      <c r="A41" s="4" t="s">
        <v>323</v>
      </c>
      <c r="B41" s="1">
        <v>339446</v>
      </c>
      <c r="C41" s="53">
        <v>973550030</v>
      </c>
      <c r="D41" s="21">
        <v>1</v>
      </c>
      <c r="E41" s="219"/>
      <c r="F41" s="218">
        <f t="shared" si="0"/>
        <v>0</v>
      </c>
      <c r="G41" s="26"/>
      <c r="H41" s="144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ht="14.45" customHeight="1" x14ac:dyDescent="0.25">
      <c r="A42" s="47" t="s">
        <v>324</v>
      </c>
      <c r="B42" s="1">
        <v>33945</v>
      </c>
      <c r="C42" s="53">
        <v>973550017</v>
      </c>
      <c r="D42" s="14">
        <v>1</v>
      </c>
      <c r="E42" s="156"/>
      <c r="F42" s="218">
        <f t="shared" si="0"/>
        <v>0</v>
      </c>
      <c r="G42" s="26"/>
      <c r="H42" s="144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ht="14.45" customHeight="1" x14ac:dyDescent="0.25">
      <c r="A43" s="47" t="s">
        <v>325</v>
      </c>
      <c r="B43" s="2">
        <v>111906</v>
      </c>
      <c r="C43" s="53">
        <v>968720027</v>
      </c>
      <c r="D43" s="21">
        <v>1</v>
      </c>
      <c r="E43" s="219"/>
      <c r="F43" s="218">
        <f t="shared" si="0"/>
        <v>0</v>
      </c>
      <c r="G43" s="26"/>
      <c r="H43" s="144"/>
      <c r="I43" s="120"/>
      <c r="J43" s="120">
        <f t="shared" si="1"/>
        <v>0</v>
      </c>
      <c r="K43" s="120"/>
      <c r="L43" s="120">
        <f t="shared" si="2"/>
        <v>0</v>
      </c>
      <c r="M43" s="120"/>
      <c r="N43" s="120">
        <f t="shared" si="3"/>
        <v>0</v>
      </c>
      <c r="O43" s="120"/>
      <c r="P43" s="120">
        <f t="shared" si="4"/>
        <v>0</v>
      </c>
    </row>
    <row r="44" spans="1:16" ht="14.45" customHeight="1" x14ac:dyDescent="0.25">
      <c r="A44" s="47" t="s">
        <v>325</v>
      </c>
      <c r="B44" s="2">
        <v>111905</v>
      </c>
      <c r="C44" s="53">
        <v>968720028</v>
      </c>
      <c r="D44" s="21">
        <v>1</v>
      </c>
      <c r="E44" s="219"/>
      <c r="F44" s="218">
        <f t="shared" si="0"/>
        <v>0</v>
      </c>
      <c r="G44" s="26"/>
      <c r="H44" s="144"/>
      <c r="I44" s="120"/>
      <c r="J44" s="120">
        <f t="shared" si="1"/>
        <v>0</v>
      </c>
      <c r="K44" s="120"/>
      <c r="L44" s="120">
        <f t="shared" si="2"/>
        <v>0</v>
      </c>
      <c r="M44" s="120"/>
      <c r="N44" s="120">
        <f t="shared" si="3"/>
        <v>0</v>
      </c>
      <c r="O44" s="120"/>
      <c r="P44" s="120">
        <f t="shared" si="4"/>
        <v>0</v>
      </c>
    </row>
    <row r="45" spans="1:16" ht="14.45" customHeight="1" x14ac:dyDescent="0.25">
      <c r="A45" s="47" t="s">
        <v>326</v>
      </c>
      <c r="B45" s="2">
        <v>33433</v>
      </c>
      <c r="C45" s="53">
        <v>973700001</v>
      </c>
      <c r="D45" s="21">
        <v>1</v>
      </c>
      <c r="E45" s="218"/>
      <c r="F45" s="218">
        <f t="shared" si="0"/>
        <v>0</v>
      </c>
      <c r="G45" s="144"/>
      <c r="H45" s="144"/>
      <c r="I45" s="120"/>
      <c r="J45" s="120">
        <f t="shared" si="1"/>
        <v>0</v>
      </c>
      <c r="K45" s="120"/>
      <c r="L45" s="120">
        <f t="shared" si="2"/>
        <v>0</v>
      </c>
      <c r="M45" s="120"/>
      <c r="N45" s="120">
        <f t="shared" si="3"/>
        <v>0</v>
      </c>
      <c r="O45" s="120"/>
      <c r="P45" s="120">
        <f t="shared" si="4"/>
        <v>0</v>
      </c>
    </row>
    <row r="46" spans="1:16" ht="14.45" customHeight="1" x14ac:dyDescent="0.25">
      <c r="A46" s="47" t="s">
        <v>327</v>
      </c>
      <c r="B46" s="1">
        <v>38458</v>
      </c>
      <c r="C46" s="53">
        <v>882700048</v>
      </c>
      <c r="D46" s="21">
        <v>1</v>
      </c>
      <c r="E46" s="219"/>
      <c r="F46" s="218">
        <f t="shared" si="0"/>
        <v>0</v>
      </c>
      <c r="G46" s="26"/>
      <c r="H46" s="144"/>
      <c r="I46" s="120"/>
      <c r="J46" s="120">
        <f t="shared" si="1"/>
        <v>0</v>
      </c>
      <c r="K46" s="120"/>
      <c r="L46" s="120">
        <f t="shared" si="2"/>
        <v>0</v>
      </c>
      <c r="M46" s="120"/>
      <c r="N46" s="120">
        <f t="shared" si="3"/>
        <v>0</v>
      </c>
      <c r="O46" s="120"/>
      <c r="P46" s="120">
        <f t="shared" si="4"/>
        <v>0</v>
      </c>
    </row>
    <row r="47" spans="1:16" ht="14.45" customHeight="1" x14ac:dyDescent="0.25">
      <c r="A47" s="47" t="s">
        <v>328</v>
      </c>
      <c r="B47" s="2">
        <v>28893</v>
      </c>
      <c r="C47" s="53">
        <v>961700003</v>
      </c>
      <c r="D47" s="21">
        <v>1</v>
      </c>
      <c r="E47" s="219"/>
      <c r="F47" s="218">
        <f t="shared" si="0"/>
        <v>0</v>
      </c>
      <c r="G47" s="38"/>
      <c r="H47" s="144"/>
      <c r="I47" s="120"/>
      <c r="J47" s="120">
        <f t="shared" si="1"/>
        <v>0</v>
      </c>
      <c r="K47" s="120"/>
      <c r="L47" s="120">
        <f t="shared" si="2"/>
        <v>0</v>
      </c>
      <c r="M47" s="120"/>
      <c r="N47" s="120">
        <f t="shared" si="3"/>
        <v>0</v>
      </c>
      <c r="O47" s="120"/>
      <c r="P47" s="120">
        <f t="shared" si="4"/>
        <v>0</v>
      </c>
    </row>
    <row r="48" spans="1:16" ht="14.45" customHeight="1" x14ac:dyDescent="0.25">
      <c r="A48" s="4" t="s">
        <v>329</v>
      </c>
      <c r="B48" s="1">
        <v>107892</v>
      </c>
      <c r="C48" s="53">
        <v>973700008</v>
      </c>
      <c r="D48" s="21">
        <v>1</v>
      </c>
      <c r="E48" s="219"/>
      <c r="F48" s="218">
        <f t="shared" si="0"/>
        <v>0</v>
      </c>
      <c r="G48" s="26"/>
      <c r="H48" s="144"/>
      <c r="I48" s="120"/>
      <c r="J48" s="120">
        <f t="shared" si="1"/>
        <v>0</v>
      </c>
      <c r="K48" s="120"/>
      <c r="L48" s="120">
        <f t="shared" si="2"/>
        <v>0</v>
      </c>
      <c r="M48" s="120"/>
      <c r="N48" s="120">
        <f t="shared" si="3"/>
        <v>0</v>
      </c>
      <c r="O48" s="120"/>
      <c r="P48" s="120">
        <f t="shared" si="4"/>
        <v>0</v>
      </c>
    </row>
    <row r="49" spans="1:16" ht="14.45" customHeight="1" thickBot="1" x14ac:dyDescent="0.3">
      <c r="A49" s="75" t="s">
        <v>330</v>
      </c>
      <c r="B49" s="76">
        <v>33981</v>
      </c>
      <c r="C49" s="238">
        <v>973550027</v>
      </c>
      <c r="D49" s="221">
        <v>1</v>
      </c>
      <c r="E49" s="222"/>
      <c r="F49" s="218">
        <f t="shared" si="0"/>
        <v>0</v>
      </c>
      <c r="G49" s="168"/>
      <c r="H49" s="144"/>
      <c r="I49" s="120"/>
      <c r="J49" s="120">
        <f t="shared" si="1"/>
        <v>0</v>
      </c>
      <c r="K49" s="120"/>
      <c r="L49" s="120">
        <f t="shared" si="2"/>
        <v>0</v>
      </c>
      <c r="M49" s="120"/>
      <c r="N49" s="120">
        <f t="shared" si="3"/>
        <v>0</v>
      </c>
      <c r="O49" s="120"/>
      <c r="P49" s="120">
        <f t="shared" si="4"/>
        <v>0</v>
      </c>
    </row>
    <row r="50" spans="1:16" ht="14.45" customHeight="1" x14ac:dyDescent="0.25">
      <c r="A50" s="75" t="s">
        <v>331</v>
      </c>
      <c r="B50" s="76">
        <v>83570</v>
      </c>
      <c r="C50" s="247">
        <v>973700018</v>
      </c>
      <c r="D50" s="223">
        <v>1</v>
      </c>
      <c r="E50" s="224"/>
      <c r="F50" s="218">
        <f t="shared" ref="F50:F88" si="5">E50*D50</f>
        <v>0</v>
      </c>
      <c r="G50" s="26"/>
      <c r="H50" s="144"/>
      <c r="I50" s="120"/>
      <c r="J50" s="120">
        <f t="shared" si="1"/>
        <v>0</v>
      </c>
      <c r="K50" s="120"/>
      <c r="L50" s="120">
        <f t="shared" si="2"/>
        <v>0</v>
      </c>
      <c r="M50" s="120"/>
      <c r="N50" s="120">
        <f t="shared" si="3"/>
        <v>0</v>
      </c>
      <c r="O50" s="120"/>
      <c r="P50" s="120">
        <f t="shared" si="4"/>
        <v>0</v>
      </c>
    </row>
    <row r="51" spans="1:16" ht="14.45" customHeight="1" x14ac:dyDescent="0.25">
      <c r="A51" s="4" t="s">
        <v>341</v>
      </c>
      <c r="B51" s="1">
        <v>227574</v>
      </c>
      <c r="C51" s="248">
        <v>973700019</v>
      </c>
      <c r="D51" s="21">
        <v>1</v>
      </c>
      <c r="E51" s="225"/>
      <c r="F51" s="218">
        <f t="shared" si="5"/>
        <v>0</v>
      </c>
      <c r="G51" s="26"/>
      <c r="H51" s="144"/>
      <c r="I51" s="120"/>
      <c r="J51" s="120">
        <f t="shared" si="1"/>
        <v>0</v>
      </c>
      <c r="K51" s="120"/>
      <c r="L51" s="120">
        <f t="shared" si="2"/>
        <v>0</v>
      </c>
      <c r="M51" s="120"/>
      <c r="N51" s="120">
        <f t="shared" si="3"/>
        <v>0</v>
      </c>
      <c r="O51" s="120"/>
      <c r="P51" s="120">
        <f t="shared" si="4"/>
        <v>0</v>
      </c>
    </row>
    <row r="52" spans="1:16" ht="14.45" customHeight="1" x14ac:dyDescent="0.25">
      <c r="A52" s="113" t="s">
        <v>342</v>
      </c>
      <c r="B52" s="114">
        <v>1450</v>
      </c>
      <c r="C52" s="239">
        <v>882550081</v>
      </c>
      <c r="D52" s="145">
        <v>1</v>
      </c>
      <c r="E52" s="224"/>
      <c r="F52" s="218">
        <f>E52*D52</f>
        <v>0</v>
      </c>
      <c r="G52" s="144"/>
      <c r="H52" s="144"/>
      <c r="I52" s="120"/>
      <c r="J52" s="120">
        <f t="shared" si="1"/>
        <v>0</v>
      </c>
      <c r="K52" s="120"/>
      <c r="L52" s="120">
        <f t="shared" si="2"/>
        <v>0</v>
      </c>
      <c r="M52" s="120"/>
      <c r="N52" s="120">
        <f t="shared" si="3"/>
        <v>0</v>
      </c>
      <c r="O52" s="120"/>
      <c r="P52" s="120">
        <f t="shared" si="4"/>
        <v>0</v>
      </c>
    </row>
    <row r="53" spans="1:16" ht="14.45" customHeight="1" x14ac:dyDescent="0.25">
      <c r="A53" s="4" t="s">
        <v>211</v>
      </c>
      <c r="B53" s="1">
        <v>56681</v>
      </c>
      <c r="C53" s="53">
        <v>832390045</v>
      </c>
      <c r="D53" s="21">
        <v>1</v>
      </c>
      <c r="E53" s="225"/>
      <c r="F53" s="218">
        <f>E53*D53</f>
        <v>0</v>
      </c>
      <c r="G53" s="26"/>
      <c r="H53" s="144"/>
      <c r="I53" s="120"/>
      <c r="J53" s="120">
        <f t="shared" si="1"/>
        <v>0</v>
      </c>
      <c r="K53" s="120"/>
      <c r="L53" s="120">
        <f t="shared" si="2"/>
        <v>0</v>
      </c>
      <c r="M53" s="120"/>
      <c r="N53" s="120">
        <f t="shared" si="3"/>
        <v>0</v>
      </c>
      <c r="O53" s="120"/>
      <c r="P53" s="120">
        <f t="shared" si="4"/>
        <v>0</v>
      </c>
    </row>
    <row r="54" spans="1:16" ht="14.45" customHeight="1" x14ac:dyDescent="0.25">
      <c r="A54" s="4" t="s">
        <v>212</v>
      </c>
      <c r="B54" s="1">
        <v>325605</v>
      </c>
      <c r="C54" s="53">
        <v>882550077</v>
      </c>
      <c r="D54" s="21">
        <v>1</v>
      </c>
      <c r="E54" s="226"/>
      <c r="F54" s="218">
        <f>E54*D54</f>
        <v>0</v>
      </c>
      <c r="G54" s="26"/>
      <c r="H54" s="144"/>
      <c r="I54" s="120"/>
      <c r="J54" s="120">
        <f t="shared" si="1"/>
        <v>0</v>
      </c>
      <c r="K54" s="120"/>
      <c r="L54" s="120">
        <f t="shared" si="2"/>
        <v>0</v>
      </c>
      <c r="M54" s="120"/>
      <c r="N54" s="120">
        <f t="shared" si="3"/>
        <v>0</v>
      </c>
      <c r="O54" s="120"/>
      <c r="P54" s="120">
        <f t="shared" si="4"/>
        <v>0</v>
      </c>
    </row>
    <row r="55" spans="1:16" ht="14.45" customHeight="1" x14ac:dyDescent="0.25">
      <c r="A55" s="4" t="s">
        <v>227</v>
      </c>
      <c r="B55" s="1">
        <v>307394</v>
      </c>
      <c r="C55" s="53">
        <v>880720026</v>
      </c>
      <c r="D55" s="104">
        <v>1</v>
      </c>
      <c r="E55" s="225"/>
      <c r="F55" s="218">
        <f>E55*D55</f>
        <v>0</v>
      </c>
      <c r="G55" s="26"/>
      <c r="H55" s="144"/>
      <c r="I55" s="120"/>
      <c r="J55" s="120">
        <f t="shared" si="1"/>
        <v>0</v>
      </c>
      <c r="K55" s="120"/>
      <c r="L55" s="120">
        <f t="shared" si="2"/>
        <v>0</v>
      </c>
      <c r="M55" s="120"/>
      <c r="N55" s="120">
        <f t="shared" si="3"/>
        <v>0</v>
      </c>
      <c r="O55" s="120"/>
      <c r="P55" s="120">
        <f t="shared" si="4"/>
        <v>0</v>
      </c>
    </row>
    <row r="56" spans="1:16" ht="14.45" customHeight="1" x14ac:dyDescent="0.25">
      <c r="A56" s="101" t="s">
        <v>213</v>
      </c>
      <c r="B56" s="102">
        <v>232976</v>
      </c>
      <c r="C56" s="103">
        <v>972720041</v>
      </c>
      <c r="D56" s="227">
        <v>1</v>
      </c>
      <c r="E56" s="225"/>
      <c r="F56" s="218">
        <f>E56*D56</f>
        <v>0</v>
      </c>
      <c r="G56" s="144"/>
      <c r="H56" s="144"/>
      <c r="I56" s="120"/>
      <c r="J56" s="120">
        <f t="shared" si="1"/>
        <v>0</v>
      </c>
      <c r="K56" s="120"/>
      <c r="L56" s="120">
        <f t="shared" si="2"/>
        <v>0</v>
      </c>
      <c r="M56" s="120"/>
      <c r="N56" s="120">
        <f t="shared" si="3"/>
        <v>0</v>
      </c>
      <c r="O56" s="120"/>
      <c r="P56" s="120">
        <f t="shared" si="4"/>
        <v>0</v>
      </c>
    </row>
    <row r="57" spans="1:16" ht="14.45" customHeight="1" x14ac:dyDescent="0.25">
      <c r="A57" s="4" t="s">
        <v>214</v>
      </c>
      <c r="B57" s="1">
        <v>143994</v>
      </c>
      <c r="C57" s="53">
        <v>972720041</v>
      </c>
      <c r="D57" s="21">
        <v>1</v>
      </c>
      <c r="E57" s="224"/>
      <c r="F57" s="218">
        <f t="shared" si="5"/>
        <v>0</v>
      </c>
      <c r="G57" s="168"/>
      <c r="H57" s="144"/>
      <c r="I57" s="120"/>
      <c r="J57" s="120">
        <f t="shared" si="1"/>
        <v>0</v>
      </c>
      <c r="K57" s="120"/>
      <c r="L57" s="120">
        <f t="shared" si="2"/>
        <v>0</v>
      </c>
      <c r="M57" s="120"/>
      <c r="N57" s="120">
        <f t="shared" si="3"/>
        <v>0</v>
      </c>
      <c r="O57" s="120"/>
      <c r="P57" s="120">
        <f t="shared" si="4"/>
        <v>0</v>
      </c>
    </row>
    <row r="58" spans="1:16" ht="14.45" customHeight="1" x14ac:dyDescent="0.25">
      <c r="A58" s="70" t="s">
        <v>215</v>
      </c>
      <c r="B58" s="1">
        <v>110557</v>
      </c>
      <c r="C58" s="53">
        <v>882700044</v>
      </c>
      <c r="D58" s="21">
        <v>1</v>
      </c>
      <c r="E58" s="228"/>
      <c r="F58" s="218">
        <f t="shared" si="5"/>
        <v>0</v>
      </c>
      <c r="G58" s="26"/>
      <c r="H58" s="144"/>
      <c r="I58" s="120"/>
      <c r="J58" s="120">
        <f t="shared" si="1"/>
        <v>0</v>
      </c>
      <c r="K58" s="120"/>
      <c r="L58" s="120">
        <f t="shared" si="2"/>
        <v>0</v>
      </c>
      <c r="M58" s="120"/>
      <c r="N58" s="120">
        <f t="shared" si="3"/>
        <v>0</v>
      </c>
      <c r="O58" s="120"/>
      <c r="P58" s="120">
        <f t="shared" si="4"/>
        <v>0</v>
      </c>
    </row>
    <row r="59" spans="1:16" ht="14.45" customHeight="1" x14ac:dyDescent="0.25">
      <c r="A59" s="70" t="s">
        <v>332</v>
      </c>
      <c r="B59" s="1">
        <v>334952</v>
      </c>
      <c r="C59" s="53">
        <v>981550001</v>
      </c>
      <c r="D59" s="21">
        <v>1</v>
      </c>
      <c r="E59" s="228"/>
      <c r="F59" s="218">
        <f t="shared" si="5"/>
        <v>0</v>
      </c>
      <c r="G59" s="26"/>
      <c r="H59" s="144"/>
      <c r="I59" s="120"/>
      <c r="J59" s="120">
        <f t="shared" si="1"/>
        <v>0</v>
      </c>
      <c r="K59" s="120"/>
      <c r="L59" s="120">
        <f t="shared" si="2"/>
        <v>0</v>
      </c>
      <c r="M59" s="120"/>
      <c r="N59" s="120">
        <f t="shared" si="3"/>
        <v>0</v>
      </c>
      <c r="O59" s="120"/>
      <c r="P59" s="120">
        <f t="shared" si="4"/>
        <v>0</v>
      </c>
    </row>
    <row r="60" spans="1:16" ht="14.45" customHeight="1" x14ac:dyDescent="0.25">
      <c r="A60" s="70" t="s">
        <v>333</v>
      </c>
      <c r="B60" s="1">
        <v>282102</v>
      </c>
      <c r="C60" s="53">
        <v>882550078</v>
      </c>
      <c r="D60" s="21">
        <v>1</v>
      </c>
      <c r="E60" s="228"/>
      <c r="F60" s="218">
        <f t="shared" si="5"/>
        <v>0</v>
      </c>
      <c r="G60" s="26"/>
      <c r="H60" s="144"/>
      <c r="I60" s="120"/>
      <c r="J60" s="120">
        <f t="shared" si="1"/>
        <v>0</v>
      </c>
      <c r="K60" s="120"/>
      <c r="L60" s="120">
        <f t="shared" si="2"/>
        <v>0</v>
      </c>
      <c r="M60" s="120"/>
      <c r="N60" s="120">
        <f t="shared" si="3"/>
        <v>0</v>
      </c>
      <c r="O60" s="120"/>
      <c r="P60" s="120">
        <f t="shared" si="4"/>
        <v>0</v>
      </c>
    </row>
    <row r="61" spans="1:16" ht="14.45" customHeight="1" x14ac:dyDescent="0.25">
      <c r="A61" s="70" t="s">
        <v>334</v>
      </c>
      <c r="B61" s="1">
        <v>282103</v>
      </c>
      <c r="C61" s="53">
        <v>882550079</v>
      </c>
      <c r="D61" s="21">
        <v>1</v>
      </c>
      <c r="E61" s="228"/>
      <c r="F61" s="218">
        <f t="shared" si="5"/>
        <v>0</v>
      </c>
      <c r="G61" s="26"/>
      <c r="H61" s="144"/>
      <c r="I61" s="120"/>
      <c r="J61" s="120">
        <f t="shared" si="1"/>
        <v>0</v>
      </c>
      <c r="K61" s="120"/>
      <c r="L61" s="120">
        <f t="shared" si="2"/>
        <v>0</v>
      </c>
      <c r="M61" s="120"/>
      <c r="N61" s="120">
        <f t="shared" si="3"/>
        <v>0</v>
      </c>
      <c r="O61" s="120"/>
      <c r="P61" s="120">
        <f t="shared" si="4"/>
        <v>0</v>
      </c>
    </row>
    <row r="62" spans="1:16" ht="14.45" customHeight="1" x14ac:dyDescent="0.25">
      <c r="A62" s="70" t="s">
        <v>335</v>
      </c>
      <c r="B62" s="1">
        <v>6331874</v>
      </c>
      <c r="C62" s="53">
        <v>997280001</v>
      </c>
      <c r="D62" s="21">
        <v>1</v>
      </c>
      <c r="E62" s="228"/>
      <c r="F62" s="218">
        <f t="shared" si="5"/>
        <v>0</v>
      </c>
      <c r="G62" s="26"/>
      <c r="H62" s="144"/>
      <c r="I62" s="120"/>
      <c r="J62" s="120">
        <f t="shared" si="1"/>
        <v>0</v>
      </c>
      <c r="K62" s="120"/>
      <c r="L62" s="120">
        <f t="shared" si="2"/>
        <v>0</v>
      </c>
      <c r="M62" s="120"/>
      <c r="N62" s="120">
        <f t="shared" si="3"/>
        <v>0</v>
      </c>
      <c r="O62" s="120"/>
      <c r="P62" s="120">
        <f t="shared" si="4"/>
        <v>0</v>
      </c>
    </row>
    <row r="63" spans="1:16" ht="14.45" customHeight="1" x14ac:dyDescent="0.25">
      <c r="A63" s="70" t="s">
        <v>336</v>
      </c>
      <c r="B63" s="1">
        <v>5951270</v>
      </c>
      <c r="C63" s="53">
        <v>882700033</v>
      </c>
      <c r="D63" s="21">
        <v>1</v>
      </c>
      <c r="E63" s="225"/>
      <c r="F63" s="218">
        <f t="shared" si="5"/>
        <v>0</v>
      </c>
      <c r="G63" s="25"/>
      <c r="H63" s="144"/>
      <c r="I63" s="120"/>
      <c r="J63" s="120">
        <f t="shared" si="1"/>
        <v>0</v>
      </c>
      <c r="K63" s="120"/>
      <c r="L63" s="120">
        <f t="shared" si="2"/>
        <v>0</v>
      </c>
      <c r="M63" s="120"/>
      <c r="N63" s="120">
        <f t="shared" si="3"/>
        <v>0</v>
      </c>
      <c r="O63" s="120"/>
      <c r="P63" s="120">
        <f t="shared" si="4"/>
        <v>0</v>
      </c>
    </row>
    <row r="64" spans="1:16" ht="14.45" customHeight="1" x14ac:dyDescent="0.25">
      <c r="A64" s="70" t="s">
        <v>337</v>
      </c>
      <c r="B64" s="1">
        <v>5955564</v>
      </c>
      <c r="C64" s="53">
        <v>972700058</v>
      </c>
      <c r="D64" s="21">
        <v>1</v>
      </c>
      <c r="E64" s="228"/>
      <c r="F64" s="218">
        <f t="shared" si="5"/>
        <v>0</v>
      </c>
      <c r="G64" s="26"/>
      <c r="H64" s="144"/>
      <c r="I64" s="120"/>
      <c r="J64" s="120">
        <f t="shared" si="1"/>
        <v>0</v>
      </c>
      <c r="K64" s="120"/>
      <c r="L64" s="120">
        <f t="shared" si="2"/>
        <v>0</v>
      </c>
      <c r="M64" s="120"/>
      <c r="N64" s="120">
        <f t="shared" si="3"/>
        <v>0</v>
      </c>
      <c r="O64" s="120"/>
      <c r="P64" s="120">
        <f t="shared" si="4"/>
        <v>0</v>
      </c>
    </row>
    <row r="65" spans="1:16" ht="14.45" customHeight="1" x14ac:dyDescent="0.25">
      <c r="A65" s="70" t="s">
        <v>216</v>
      </c>
      <c r="B65" s="1">
        <v>54415</v>
      </c>
      <c r="C65" s="53">
        <v>66000945</v>
      </c>
      <c r="D65" s="21">
        <v>1</v>
      </c>
      <c r="E65" s="228"/>
      <c r="F65" s="218">
        <f t="shared" si="5"/>
        <v>0</v>
      </c>
      <c r="G65" s="26"/>
      <c r="H65" s="144"/>
      <c r="I65" s="120"/>
      <c r="J65" s="120">
        <f t="shared" si="1"/>
        <v>0</v>
      </c>
      <c r="K65" s="120"/>
      <c r="L65" s="120">
        <f t="shared" si="2"/>
        <v>0</v>
      </c>
      <c r="M65" s="120"/>
      <c r="N65" s="120">
        <f t="shared" si="3"/>
        <v>0</v>
      </c>
      <c r="O65" s="120"/>
      <c r="P65" s="120">
        <f t="shared" si="4"/>
        <v>0</v>
      </c>
    </row>
    <row r="66" spans="1:16" ht="14.45" customHeight="1" x14ac:dyDescent="0.25">
      <c r="A66" s="70" t="s">
        <v>338</v>
      </c>
      <c r="B66" s="1">
        <v>8210211</v>
      </c>
      <c r="C66" s="53">
        <v>882700055</v>
      </c>
      <c r="D66" s="21">
        <v>2</v>
      </c>
      <c r="E66" s="228"/>
      <c r="F66" s="218">
        <f t="shared" si="5"/>
        <v>0</v>
      </c>
      <c r="G66" s="26"/>
      <c r="H66" s="144"/>
      <c r="I66" s="120"/>
      <c r="J66" s="120">
        <f t="shared" si="1"/>
        <v>0</v>
      </c>
      <c r="K66" s="120"/>
      <c r="L66" s="120">
        <f t="shared" si="2"/>
        <v>0</v>
      </c>
      <c r="M66" s="120"/>
      <c r="N66" s="120">
        <f t="shared" si="3"/>
        <v>0</v>
      </c>
      <c r="O66" s="120"/>
      <c r="P66" s="120">
        <f t="shared" si="4"/>
        <v>0</v>
      </c>
    </row>
    <row r="67" spans="1:16" ht="14.45" customHeight="1" x14ac:dyDescent="0.25">
      <c r="A67" s="70" t="s">
        <v>217</v>
      </c>
      <c r="B67" s="1">
        <v>8111605</v>
      </c>
      <c r="C67" s="53">
        <v>882700049</v>
      </c>
      <c r="D67" s="21">
        <v>1</v>
      </c>
      <c r="E67" s="228"/>
      <c r="F67" s="218">
        <f t="shared" si="5"/>
        <v>0</v>
      </c>
      <c r="G67" s="26"/>
      <c r="H67" s="144"/>
      <c r="I67" s="120"/>
      <c r="J67" s="120">
        <f t="shared" si="1"/>
        <v>0</v>
      </c>
      <c r="K67" s="120"/>
      <c r="L67" s="120">
        <f t="shared" si="2"/>
        <v>0</v>
      </c>
      <c r="M67" s="120"/>
      <c r="N67" s="120">
        <f t="shared" si="3"/>
        <v>0</v>
      </c>
      <c r="O67" s="120"/>
      <c r="P67" s="120">
        <f t="shared" si="4"/>
        <v>0</v>
      </c>
    </row>
    <row r="68" spans="1:16" ht="14.45" customHeight="1" x14ac:dyDescent="0.25">
      <c r="A68" s="70" t="s">
        <v>339</v>
      </c>
      <c r="B68" s="1">
        <v>8112123</v>
      </c>
      <c r="C68" s="53">
        <v>880550004</v>
      </c>
      <c r="D68" s="21">
        <v>1</v>
      </c>
      <c r="E68" s="228"/>
      <c r="F68" s="218">
        <f t="shared" si="5"/>
        <v>0</v>
      </c>
      <c r="G68" s="26"/>
      <c r="H68" s="144"/>
      <c r="I68" s="120"/>
      <c r="J68" s="120">
        <f t="shared" si="1"/>
        <v>0</v>
      </c>
      <c r="K68" s="120"/>
      <c r="L68" s="120">
        <f t="shared" si="2"/>
        <v>0</v>
      </c>
      <c r="M68" s="120"/>
      <c r="N68" s="120">
        <f t="shared" si="3"/>
        <v>0</v>
      </c>
      <c r="O68" s="120"/>
      <c r="P68" s="120">
        <f t="shared" si="4"/>
        <v>0</v>
      </c>
    </row>
    <row r="69" spans="1:16" ht="14.45" customHeight="1" x14ac:dyDescent="0.25">
      <c r="A69" s="70" t="s">
        <v>218</v>
      </c>
      <c r="B69" s="1">
        <v>342577</v>
      </c>
      <c r="C69" s="248">
        <v>972550238</v>
      </c>
      <c r="D69" s="21">
        <v>1</v>
      </c>
      <c r="E69" s="228"/>
      <c r="F69" s="218">
        <f t="shared" si="5"/>
        <v>0</v>
      </c>
      <c r="G69" s="172"/>
      <c r="H69" s="144"/>
      <c r="I69" s="120"/>
      <c r="J69" s="120">
        <f t="shared" si="1"/>
        <v>0</v>
      </c>
      <c r="K69" s="120"/>
      <c r="L69" s="120">
        <f t="shared" si="2"/>
        <v>0</v>
      </c>
      <c r="M69" s="120"/>
      <c r="N69" s="120">
        <f t="shared" si="3"/>
        <v>0</v>
      </c>
      <c r="O69" s="120"/>
      <c r="P69" s="120">
        <f t="shared" si="4"/>
        <v>0</v>
      </c>
    </row>
    <row r="70" spans="1:16" ht="14.45" customHeight="1" x14ac:dyDescent="0.25">
      <c r="A70" s="70" t="s">
        <v>219</v>
      </c>
      <c r="B70" s="1">
        <v>217917</v>
      </c>
      <c r="C70" s="53">
        <v>881700020</v>
      </c>
      <c r="D70" s="21">
        <v>2</v>
      </c>
      <c r="E70" s="228"/>
      <c r="F70" s="218">
        <f t="shared" si="5"/>
        <v>0</v>
      </c>
      <c r="G70" s="26"/>
      <c r="H70" s="144"/>
      <c r="I70" s="120"/>
      <c r="J70" s="120">
        <f t="shared" si="1"/>
        <v>0</v>
      </c>
      <c r="K70" s="120"/>
      <c r="L70" s="120">
        <f t="shared" si="2"/>
        <v>0</v>
      </c>
      <c r="M70" s="120"/>
      <c r="N70" s="120">
        <f t="shared" si="3"/>
        <v>0</v>
      </c>
      <c r="O70" s="120"/>
      <c r="P70" s="120">
        <f t="shared" si="4"/>
        <v>0</v>
      </c>
    </row>
    <row r="71" spans="1:16" ht="14.45" customHeight="1" x14ac:dyDescent="0.25">
      <c r="A71" s="70" t="s">
        <v>220</v>
      </c>
      <c r="B71" s="1">
        <v>215540</v>
      </c>
      <c r="C71" s="53">
        <v>881280001</v>
      </c>
      <c r="D71" s="21">
        <v>2</v>
      </c>
      <c r="E71" s="228"/>
      <c r="F71" s="218">
        <f t="shared" si="5"/>
        <v>0</v>
      </c>
      <c r="G71" s="26"/>
      <c r="H71" s="144"/>
      <c r="I71" s="120"/>
      <c r="J71" s="120">
        <f t="shared" si="1"/>
        <v>0</v>
      </c>
      <c r="K71" s="120"/>
      <c r="L71" s="120">
        <f t="shared" si="2"/>
        <v>0</v>
      </c>
      <c r="M71" s="120"/>
      <c r="N71" s="120">
        <f t="shared" si="3"/>
        <v>0</v>
      </c>
      <c r="O71" s="120"/>
      <c r="P71" s="120">
        <f t="shared" si="4"/>
        <v>0</v>
      </c>
    </row>
    <row r="72" spans="1:16" ht="14.45" customHeight="1" x14ac:dyDescent="0.25">
      <c r="A72" s="70" t="s">
        <v>221</v>
      </c>
      <c r="B72" s="1">
        <v>436872</v>
      </c>
      <c r="C72" s="53">
        <v>881720001</v>
      </c>
      <c r="D72" s="21">
        <v>2</v>
      </c>
      <c r="E72" s="228"/>
      <c r="F72" s="218">
        <f t="shared" si="5"/>
        <v>0</v>
      </c>
      <c r="G72" s="172" t="s">
        <v>393</v>
      </c>
      <c r="H72" s="144"/>
      <c r="I72" s="120"/>
      <c r="J72" s="120">
        <f t="shared" si="1"/>
        <v>0</v>
      </c>
      <c r="K72" s="120"/>
      <c r="L72" s="120">
        <f t="shared" si="2"/>
        <v>0</v>
      </c>
      <c r="M72" s="120"/>
      <c r="N72" s="120">
        <f t="shared" si="3"/>
        <v>0</v>
      </c>
      <c r="O72" s="120"/>
      <c r="P72" s="120">
        <f t="shared" si="4"/>
        <v>0</v>
      </c>
    </row>
    <row r="73" spans="1:16" ht="14.45" customHeight="1" x14ac:dyDescent="0.25">
      <c r="A73" s="71" t="s">
        <v>219</v>
      </c>
      <c r="B73" s="16">
        <v>61720</v>
      </c>
      <c r="C73" s="238">
        <v>972570063</v>
      </c>
      <c r="D73" s="221">
        <v>4</v>
      </c>
      <c r="E73" s="224"/>
      <c r="F73" s="218">
        <f t="shared" si="5"/>
        <v>0</v>
      </c>
      <c r="G73" s="171"/>
      <c r="H73" s="144"/>
      <c r="I73" s="120"/>
      <c r="J73" s="120">
        <f t="shared" si="1"/>
        <v>0</v>
      </c>
      <c r="K73" s="120"/>
      <c r="L73" s="120">
        <f t="shared" si="2"/>
        <v>0</v>
      </c>
      <c r="M73" s="120"/>
      <c r="N73" s="120">
        <f t="shared" si="3"/>
        <v>0</v>
      </c>
      <c r="O73" s="120"/>
      <c r="P73" s="120">
        <f t="shared" si="4"/>
        <v>0</v>
      </c>
    </row>
    <row r="74" spans="1:16" ht="14.45" customHeight="1" x14ac:dyDescent="0.25">
      <c r="A74" s="4" t="s">
        <v>222</v>
      </c>
      <c r="B74" s="1">
        <v>292674</v>
      </c>
      <c r="C74" s="238">
        <v>881700014</v>
      </c>
      <c r="D74" s="14">
        <v>4</v>
      </c>
      <c r="E74" s="240"/>
      <c r="F74" s="218">
        <f t="shared" si="5"/>
        <v>0</v>
      </c>
      <c r="G74" s="172" t="s">
        <v>394</v>
      </c>
      <c r="H74" s="144"/>
      <c r="I74" s="120"/>
      <c r="J74" s="120">
        <f t="shared" ref="J74:J94" si="6">I74*$D74</f>
        <v>0</v>
      </c>
      <c r="K74" s="120"/>
      <c r="L74" s="120">
        <f t="shared" ref="L74:L94" si="7">K74*$D74</f>
        <v>0</v>
      </c>
      <c r="M74" s="120"/>
      <c r="N74" s="120">
        <f t="shared" ref="N74:N94" si="8">M74*$D74</f>
        <v>0</v>
      </c>
      <c r="O74" s="120"/>
      <c r="P74" s="120">
        <f t="shared" ref="P74:P94" si="9">O74*$D74</f>
        <v>0</v>
      </c>
    </row>
    <row r="75" spans="1:16" ht="14.45" customHeight="1" x14ac:dyDescent="0.25">
      <c r="A75" s="241" t="s">
        <v>223</v>
      </c>
      <c r="B75" s="14">
        <v>246775</v>
      </c>
      <c r="C75" s="14">
        <v>881700034</v>
      </c>
      <c r="D75" s="221">
        <v>4</v>
      </c>
      <c r="E75" s="224"/>
      <c r="F75" s="218">
        <f t="shared" si="5"/>
        <v>0</v>
      </c>
      <c r="G75" s="242"/>
      <c r="H75" s="144"/>
      <c r="I75" s="120"/>
      <c r="J75" s="120">
        <f t="shared" si="6"/>
        <v>0</v>
      </c>
      <c r="K75" s="120"/>
      <c r="L75" s="120">
        <f t="shared" si="7"/>
        <v>0</v>
      </c>
      <c r="M75" s="120"/>
      <c r="N75" s="120">
        <f t="shared" si="8"/>
        <v>0</v>
      </c>
      <c r="O75" s="120"/>
      <c r="P75" s="120">
        <f t="shared" si="9"/>
        <v>0</v>
      </c>
    </row>
    <row r="76" spans="1:16" ht="14.45" customHeight="1" x14ac:dyDescent="0.25">
      <c r="A76" s="241" t="s">
        <v>224</v>
      </c>
      <c r="B76" s="14">
        <v>294477</v>
      </c>
      <c r="C76" s="14">
        <v>861550230</v>
      </c>
      <c r="D76" s="221">
        <v>1</v>
      </c>
      <c r="E76" s="224"/>
      <c r="F76" s="218">
        <f t="shared" si="5"/>
        <v>0</v>
      </c>
      <c r="G76" s="242"/>
      <c r="H76" s="144"/>
      <c r="I76" s="120"/>
      <c r="J76" s="120">
        <f t="shared" si="6"/>
        <v>0</v>
      </c>
      <c r="K76" s="120"/>
      <c r="L76" s="120">
        <f t="shared" si="7"/>
        <v>0</v>
      </c>
      <c r="M76" s="120"/>
      <c r="N76" s="120">
        <f t="shared" si="8"/>
        <v>0</v>
      </c>
      <c r="O76" s="120"/>
      <c r="P76" s="120">
        <f t="shared" si="9"/>
        <v>0</v>
      </c>
    </row>
    <row r="77" spans="1:16" ht="14.45" customHeight="1" x14ac:dyDescent="0.25">
      <c r="A77" s="241" t="s">
        <v>225</v>
      </c>
      <c r="B77" s="14">
        <v>324922</v>
      </c>
      <c r="C77" s="14">
        <v>881720002</v>
      </c>
      <c r="D77" s="221">
        <v>2</v>
      </c>
      <c r="E77" s="224"/>
      <c r="F77" s="218">
        <f t="shared" si="5"/>
        <v>0</v>
      </c>
      <c r="G77" s="242"/>
      <c r="H77" s="144"/>
      <c r="I77" s="120"/>
      <c r="J77" s="120">
        <f t="shared" si="6"/>
        <v>0</v>
      </c>
      <c r="K77" s="120"/>
      <c r="L77" s="120">
        <f t="shared" si="7"/>
        <v>0</v>
      </c>
      <c r="M77" s="120"/>
      <c r="N77" s="120">
        <f t="shared" si="8"/>
        <v>0</v>
      </c>
      <c r="O77" s="120"/>
      <c r="P77" s="120">
        <f t="shared" si="9"/>
        <v>0</v>
      </c>
    </row>
    <row r="78" spans="1:16" ht="14.45" customHeight="1" x14ac:dyDescent="0.25">
      <c r="A78" s="241" t="s">
        <v>343</v>
      </c>
      <c r="B78" s="97">
        <v>213004</v>
      </c>
      <c r="C78" s="97">
        <v>861700005</v>
      </c>
      <c r="D78" s="221">
        <v>2</v>
      </c>
      <c r="E78" s="224"/>
      <c r="F78" s="218">
        <f t="shared" si="5"/>
        <v>0</v>
      </c>
      <c r="G78" s="243"/>
      <c r="H78" s="144"/>
      <c r="I78" s="120"/>
      <c r="J78" s="120">
        <f t="shared" si="6"/>
        <v>0</v>
      </c>
      <c r="K78" s="120"/>
      <c r="L78" s="120">
        <f t="shared" si="7"/>
        <v>0</v>
      </c>
      <c r="M78" s="120"/>
      <c r="N78" s="120">
        <f t="shared" si="8"/>
        <v>0</v>
      </c>
      <c r="O78" s="120"/>
      <c r="P78" s="120">
        <f t="shared" si="9"/>
        <v>0</v>
      </c>
    </row>
    <row r="79" spans="1:16" ht="14.45" customHeight="1" x14ac:dyDescent="0.25">
      <c r="A79" s="93" t="s">
        <v>219</v>
      </c>
      <c r="B79" s="163" t="s">
        <v>226</v>
      </c>
      <c r="C79" s="14">
        <v>881700002</v>
      </c>
      <c r="D79" s="21">
        <v>8</v>
      </c>
      <c r="E79" s="225"/>
      <c r="F79" s="218">
        <f t="shared" si="5"/>
        <v>0</v>
      </c>
      <c r="G79" s="242"/>
      <c r="H79" s="144"/>
      <c r="I79" s="120"/>
      <c r="J79" s="120">
        <f t="shared" si="6"/>
        <v>0</v>
      </c>
      <c r="K79" s="120"/>
      <c r="L79" s="120">
        <f t="shared" si="7"/>
        <v>0</v>
      </c>
      <c r="M79" s="120"/>
      <c r="N79" s="120">
        <f t="shared" si="8"/>
        <v>0</v>
      </c>
      <c r="O79" s="120"/>
      <c r="P79" s="120">
        <f t="shared" si="9"/>
        <v>0</v>
      </c>
    </row>
    <row r="80" spans="1:16" ht="14.45" customHeight="1" x14ac:dyDescent="0.25">
      <c r="A80" s="94" t="s">
        <v>340</v>
      </c>
      <c r="B80" s="170">
        <v>338346</v>
      </c>
      <c r="C80" s="97">
        <v>881550349</v>
      </c>
      <c r="D80" s="221">
        <v>2</v>
      </c>
      <c r="E80" s="224"/>
      <c r="F80" s="218">
        <f t="shared" si="5"/>
        <v>0</v>
      </c>
      <c r="G80" s="242"/>
      <c r="H80" s="144"/>
      <c r="I80" s="120"/>
      <c r="J80" s="120">
        <f t="shared" si="6"/>
        <v>0</v>
      </c>
      <c r="K80" s="120"/>
      <c r="L80" s="120">
        <f t="shared" si="7"/>
        <v>0</v>
      </c>
      <c r="M80" s="120"/>
      <c r="N80" s="120">
        <f t="shared" si="8"/>
        <v>0</v>
      </c>
      <c r="O80" s="120"/>
      <c r="P80" s="120">
        <f t="shared" si="9"/>
        <v>0</v>
      </c>
    </row>
    <row r="81" spans="1:16" ht="14.45" customHeight="1" x14ac:dyDescent="0.25">
      <c r="A81" s="94" t="s">
        <v>229</v>
      </c>
      <c r="B81" s="170">
        <v>494935</v>
      </c>
      <c r="C81" s="247">
        <v>882550562</v>
      </c>
      <c r="D81" s="221">
        <v>1</v>
      </c>
      <c r="E81" s="230"/>
      <c r="F81" s="218">
        <f t="shared" si="5"/>
        <v>0</v>
      </c>
      <c r="G81" s="26"/>
      <c r="H81" s="144"/>
      <c r="I81" s="120"/>
      <c r="J81" s="120">
        <f t="shared" si="6"/>
        <v>0</v>
      </c>
      <c r="K81" s="120"/>
      <c r="L81" s="120">
        <f t="shared" si="7"/>
        <v>0</v>
      </c>
      <c r="M81" s="120"/>
      <c r="N81" s="120">
        <f t="shared" si="8"/>
        <v>0</v>
      </c>
      <c r="O81" s="120"/>
      <c r="P81" s="120">
        <f t="shared" si="9"/>
        <v>0</v>
      </c>
    </row>
    <row r="82" spans="1:16" ht="14.45" customHeight="1" x14ac:dyDescent="0.25">
      <c r="A82" s="94" t="s">
        <v>386</v>
      </c>
      <c r="B82" s="170" t="s">
        <v>375</v>
      </c>
      <c r="C82" s="238">
        <v>972700044</v>
      </c>
      <c r="D82" s="221">
        <v>2</v>
      </c>
      <c r="E82" s="230"/>
      <c r="F82" s="218">
        <f t="shared" si="5"/>
        <v>0</v>
      </c>
      <c r="G82" s="94"/>
      <c r="H82" s="144"/>
      <c r="I82" s="120"/>
      <c r="J82" s="120">
        <f t="shared" si="6"/>
        <v>0</v>
      </c>
      <c r="K82" s="120"/>
      <c r="L82" s="120">
        <f t="shared" si="7"/>
        <v>0</v>
      </c>
      <c r="M82" s="120"/>
      <c r="N82" s="120">
        <f t="shared" si="8"/>
        <v>0</v>
      </c>
      <c r="O82" s="120"/>
      <c r="P82" s="120">
        <f t="shared" si="9"/>
        <v>0</v>
      </c>
    </row>
    <row r="83" spans="1:16" ht="14.45" customHeight="1" x14ac:dyDescent="0.25">
      <c r="A83" s="94" t="s">
        <v>355</v>
      </c>
      <c r="B83" s="16">
        <v>10263</v>
      </c>
      <c r="C83" s="97">
        <v>921700016</v>
      </c>
      <c r="D83" s="221">
        <v>1</v>
      </c>
      <c r="E83" s="224"/>
      <c r="F83" s="218">
        <f t="shared" si="5"/>
        <v>0</v>
      </c>
      <c r="G83" s="243"/>
      <c r="H83" s="144"/>
      <c r="I83" s="120"/>
      <c r="J83" s="120">
        <f t="shared" si="6"/>
        <v>0</v>
      </c>
      <c r="K83" s="120"/>
      <c r="L83" s="120">
        <f t="shared" si="7"/>
        <v>0</v>
      </c>
      <c r="M83" s="120"/>
      <c r="N83" s="120">
        <f t="shared" si="8"/>
        <v>0</v>
      </c>
      <c r="O83" s="120"/>
      <c r="P83" s="120">
        <f t="shared" si="9"/>
        <v>0</v>
      </c>
    </row>
    <row r="84" spans="1:16" ht="14.45" customHeight="1" x14ac:dyDescent="0.25">
      <c r="A84" s="47" t="s">
        <v>120</v>
      </c>
      <c r="B84" s="2">
        <v>357230</v>
      </c>
      <c r="C84" s="53">
        <v>972550165</v>
      </c>
      <c r="D84" s="21">
        <v>1</v>
      </c>
      <c r="E84" s="225"/>
      <c r="F84" s="218">
        <f t="shared" si="5"/>
        <v>0</v>
      </c>
      <c r="G84" s="231"/>
      <c r="H84" s="144"/>
      <c r="I84" s="120"/>
      <c r="J84" s="120">
        <f t="shared" si="6"/>
        <v>0</v>
      </c>
      <c r="K84" s="120"/>
      <c r="L84" s="120">
        <f t="shared" si="7"/>
        <v>0</v>
      </c>
      <c r="M84" s="120"/>
      <c r="N84" s="120">
        <f t="shared" si="8"/>
        <v>0</v>
      </c>
      <c r="O84" s="120"/>
      <c r="P84" s="120">
        <f t="shared" si="9"/>
        <v>0</v>
      </c>
    </row>
    <row r="85" spans="1:16" ht="14.45" customHeight="1" x14ac:dyDescent="0.25">
      <c r="A85" s="105" t="s">
        <v>363</v>
      </c>
      <c r="B85" s="48">
        <v>289701</v>
      </c>
      <c r="C85" s="48">
        <v>972550161</v>
      </c>
      <c r="D85" s="104">
        <v>1</v>
      </c>
      <c r="E85" s="232"/>
      <c r="F85" s="218">
        <f t="shared" si="5"/>
        <v>0</v>
      </c>
      <c r="G85" s="198"/>
      <c r="H85" s="144"/>
      <c r="I85" s="120"/>
      <c r="J85" s="120">
        <f t="shared" si="6"/>
        <v>0</v>
      </c>
      <c r="K85" s="120"/>
      <c r="L85" s="120">
        <f t="shared" si="7"/>
        <v>0</v>
      </c>
      <c r="M85" s="120"/>
      <c r="N85" s="120">
        <f t="shared" si="8"/>
        <v>0</v>
      </c>
      <c r="O85" s="120"/>
      <c r="P85" s="120">
        <f t="shared" si="9"/>
        <v>0</v>
      </c>
    </row>
    <row r="86" spans="1:16" ht="14.45" customHeight="1" x14ac:dyDescent="0.25">
      <c r="A86" s="105" t="s">
        <v>364</v>
      </c>
      <c r="B86" s="48">
        <v>289703</v>
      </c>
      <c r="C86" s="48">
        <v>972550162</v>
      </c>
      <c r="D86" s="104">
        <v>1</v>
      </c>
      <c r="E86" s="233"/>
      <c r="F86" s="218">
        <f t="shared" si="5"/>
        <v>0</v>
      </c>
      <c r="G86" s="234"/>
      <c r="H86" s="144"/>
      <c r="I86" s="120"/>
      <c r="J86" s="120">
        <f t="shared" si="6"/>
        <v>0</v>
      </c>
      <c r="K86" s="120"/>
      <c r="L86" s="120">
        <f t="shared" si="7"/>
        <v>0</v>
      </c>
      <c r="M86" s="120"/>
      <c r="N86" s="120">
        <f t="shared" si="8"/>
        <v>0</v>
      </c>
      <c r="O86" s="120"/>
      <c r="P86" s="120">
        <f t="shared" si="9"/>
        <v>0</v>
      </c>
    </row>
    <row r="87" spans="1:16" ht="14.45" customHeight="1" x14ac:dyDescent="0.25">
      <c r="A87" s="105" t="s">
        <v>365</v>
      </c>
      <c r="B87" s="48">
        <v>289700</v>
      </c>
      <c r="C87" s="48">
        <v>972550160</v>
      </c>
      <c r="D87" s="104">
        <v>1</v>
      </c>
      <c r="E87" s="233"/>
      <c r="F87" s="218">
        <f t="shared" si="5"/>
        <v>0</v>
      </c>
      <c r="G87" s="234"/>
      <c r="H87" s="144"/>
      <c r="I87" s="120"/>
      <c r="J87" s="120">
        <f t="shared" si="6"/>
        <v>0</v>
      </c>
      <c r="K87" s="120"/>
      <c r="L87" s="120">
        <f t="shared" si="7"/>
        <v>0</v>
      </c>
      <c r="M87" s="120"/>
      <c r="N87" s="120">
        <f t="shared" si="8"/>
        <v>0</v>
      </c>
      <c r="O87" s="120"/>
      <c r="P87" s="120">
        <f t="shared" si="9"/>
        <v>0</v>
      </c>
    </row>
    <row r="88" spans="1:16" ht="14.45" customHeight="1" x14ac:dyDescent="0.25">
      <c r="A88" s="105" t="s">
        <v>366</v>
      </c>
      <c r="B88" s="48">
        <v>278930</v>
      </c>
      <c r="C88" s="48">
        <v>972700080</v>
      </c>
      <c r="D88" s="104">
        <v>1</v>
      </c>
      <c r="E88" s="233"/>
      <c r="F88" s="219">
        <f t="shared" si="5"/>
        <v>0</v>
      </c>
      <c r="G88" s="234"/>
      <c r="H88" s="144"/>
      <c r="I88" s="120"/>
      <c r="J88" s="120">
        <f t="shared" si="6"/>
        <v>0</v>
      </c>
      <c r="K88" s="120"/>
      <c r="L88" s="120">
        <f t="shared" si="7"/>
        <v>0</v>
      </c>
      <c r="M88" s="120"/>
      <c r="N88" s="120">
        <f t="shared" si="8"/>
        <v>0</v>
      </c>
      <c r="O88" s="120"/>
      <c r="P88" s="120">
        <f t="shared" si="9"/>
        <v>0</v>
      </c>
    </row>
    <row r="89" spans="1:16" ht="14.45" customHeight="1" x14ac:dyDescent="0.25">
      <c r="A89" s="127" t="s">
        <v>284</v>
      </c>
      <c r="B89" s="2">
        <v>365736</v>
      </c>
      <c r="C89" s="48">
        <v>972720042</v>
      </c>
      <c r="D89" s="21">
        <v>1</v>
      </c>
      <c r="E89" s="219"/>
      <c r="F89" s="219">
        <f t="shared" ref="F89:F94" si="10">E89*D89</f>
        <v>0</v>
      </c>
      <c r="G89" s="235"/>
      <c r="H89" s="144"/>
      <c r="I89" s="120"/>
      <c r="J89" s="120">
        <f t="shared" si="6"/>
        <v>0</v>
      </c>
      <c r="K89" s="120"/>
      <c r="L89" s="120">
        <f t="shared" si="7"/>
        <v>0</v>
      </c>
      <c r="M89" s="120"/>
      <c r="N89" s="120">
        <f t="shared" si="8"/>
        <v>0</v>
      </c>
      <c r="O89" s="120"/>
      <c r="P89" s="120">
        <f t="shared" si="9"/>
        <v>0</v>
      </c>
    </row>
    <row r="90" spans="1:16" ht="14.45" customHeight="1" x14ac:dyDescent="0.25">
      <c r="A90" s="127" t="s">
        <v>285</v>
      </c>
      <c r="B90" s="2">
        <v>6354526</v>
      </c>
      <c r="C90" s="48">
        <v>972720033</v>
      </c>
      <c r="D90" s="21">
        <v>2</v>
      </c>
      <c r="E90" s="219"/>
      <c r="F90" s="218">
        <f t="shared" si="10"/>
        <v>0</v>
      </c>
      <c r="G90" s="235"/>
      <c r="H90" s="144"/>
      <c r="I90" s="120"/>
      <c r="J90" s="120">
        <f t="shared" si="6"/>
        <v>0</v>
      </c>
      <c r="K90" s="120"/>
      <c r="L90" s="120">
        <f t="shared" si="7"/>
        <v>0</v>
      </c>
      <c r="M90" s="120"/>
      <c r="N90" s="120">
        <f t="shared" si="8"/>
        <v>0</v>
      </c>
      <c r="O90" s="120"/>
      <c r="P90" s="120">
        <f t="shared" si="9"/>
        <v>0</v>
      </c>
    </row>
    <row r="91" spans="1:16" ht="14.45" customHeight="1" x14ac:dyDescent="0.25">
      <c r="A91" s="128" t="s">
        <v>286</v>
      </c>
      <c r="B91" s="2">
        <v>289274</v>
      </c>
      <c r="C91" s="126">
        <v>972550159</v>
      </c>
      <c r="D91" s="221">
        <v>2</v>
      </c>
      <c r="E91" s="236"/>
      <c r="F91" s="219">
        <f t="shared" si="10"/>
        <v>0</v>
      </c>
      <c r="G91" s="237"/>
      <c r="H91" s="144"/>
      <c r="I91" s="120"/>
      <c r="J91" s="120">
        <f t="shared" si="6"/>
        <v>0</v>
      </c>
      <c r="K91" s="120"/>
      <c r="L91" s="120">
        <f t="shared" si="7"/>
        <v>0</v>
      </c>
      <c r="M91" s="120"/>
      <c r="N91" s="120">
        <f t="shared" si="8"/>
        <v>0</v>
      </c>
      <c r="O91" s="120"/>
      <c r="P91" s="120">
        <f t="shared" si="9"/>
        <v>0</v>
      </c>
    </row>
    <row r="92" spans="1:16" ht="14.45" customHeight="1" x14ac:dyDescent="0.25">
      <c r="A92" s="244" t="s">
        <v>387</v>
      </c>
      <c r="B92" s="2">
        <v>365735</v>
      </c>
      <c r="C92" s="48">
        <v>972550164</v>
      </c>
      <c r="D92" s="21">
        <v>1</v>
      </c>
      <c r="E92" s="219"/>
      <c r="F92" s="219">
        <f t="shared" si="10"/>
        <v>0</v>
      </c>
      <c r="G92" s="245"/>
      <c r="H92" s="144"/>
      <c r="I92" s="120"/>
      <c r="J92" s="120">
        <f t="shared" si="6"/>
        <v>0</v>
      </c>
      <c r="K92" s="120"/>
      <c r="L92" s="120">
        <f t="shared" si="7"/>
        <v>0</v>
      </c>
      <c r="M92" s="120"/>
      <c r="N92" s="120">
        <f t="shared" si="8"/>
        <v>0</v>
      </c>
      <c r="O92" s="120"/>
      <c r="P92" s="120">
        <f t="shared" si="9"/>
        <v>0</v>
      </c>
    </row>
    <row r="93" spans="1:16" ht="14.45" customHeight="1" x14ac:dyDescent="0.25">
      <c r="A93" s="244" t="s">
        <v>388</v>
      </c>
      <c r="B93" s="2">
        <v>365734</v>
      </c>
      <c r="C93" s="48">
        <v>972550163</v>
      </c>
      <c r="D93" s="21">
        <v>1</v>
      </c>
      <c r="E93" s="219"/>
      <c r="F93" s="219">
        <f t="shared" si="10"/>
        <v>0</v>
      </c>
      <c r="G93" s="245"/>
      <c r="H93" s="144"/>
      <c r="I93" s="120"/>
      <c r="J93" s="120">
        <f t="shared" si="6"/>
        <v>0</v>
      </c>
      <c r="K93" s="120"/>
      <c r="L93" s="120">
        <f t="shared" si="7"/>
        <v>0</v>
      </c>
      <c r="M93" s="120"/>
      <c r="N93" s="120">
        <f t="shared" si="8"/>
        <v>0</v>
      </c>
      <c r="O93" s="120"/>
      <c r="P93" s="120">
        <f t="shared" si="9"/>
        <v>0</v>
      </c>
    </row>
    <row r="94" spans="1:16" ht="14.45" customHeight="1" thickBot="1" x14ac:dyDescent="0.3">
      <c r="A94" s="314" t="s">
        <v>2</v>
      </c>
      <c r="B94" s="315" t="s">
        <v>450</v>
      </c>
      <c r="C94" s="126">
        <v>972550077</v>
      </c>
      <c r="D94" s="57">
        <v>2</v>
      </c>
      <c r="E94" s="316"/>
      <c r="F94" s="317">
        <f t="shared" si="10"/>
        <v>0</v>
      </c>
      <c r="G94" s="318"/>
      <c r="H94" s="144"/>
      <c r="I94" s="120"/>
      <c r="J94" s="120">
        <f t="shared" si="6"/>
        <v>0</v>
      </c>
      <c r="K94" s="120"/>
      <c r="L94" s="120">
        <f t="shared" si="7"/>
        <v>0</v>
      </c>
      <c r="M94" s="120"/>
      <c r="N94" s="120">
        <f t="shared" si="8"/>
        <v>0</v>
      </c>
      <c r="O94" s="120"/>
      <c r="P94" s="120">
        <f t="shared" si="9"/>
        <v>0</v>
      </c>
    </row>
    <row r="95" spans="1:16" ht="14.45" customHeight="1" thickBot="1" x14ac:dyDescent="0.3">
      <c r="A95" s="311"/>
      <c r="B95" s="312"/>
      <c r="C95" s="312"/>
      <c r="D95" s="312"/>
      <c r="E95" s="313" t="s">
        <v>421</v>
      </c>
      <c r="F95" s="339">
        <f>SUM(F89:F94)+SUM(F50:F88)+SUM(F9:F49)</f>
        <v>0</v>
      </c>
      <c r="G95" s="340"/>
      <c r="H95" s="175"/>
      <c r="J95" s="339">
        <f>SUM(J89:J94)+SUM(J50:J88)+SUM(J9:J49)</f>
        <v>0</v>
      </c>
      <c r="L95" s="339">
        <f>SUM(L89:L94)+SUM(L50:L88)+SUM(L9:L49)</f>
        <v>0</v>
      </c>
      <c r="N95" s="339">
        <f>SUM(N89:N94)+SUM(N50:N88)+SUM(N9:N49)</f>
        <v>0</v>
      </c>
      <c r="P95" s="339">
        <f>SUM(P89:P94)+SUM(P50:P88)+SUM(P9:P49)</f>
        <v>0</v>
      </c>
    </row>
    <row r="96" spans="1:16" s="175" customFormat="1" ht="14.45" customHeight="1" thickBot="1" x14ac:dyDescent="0.3">
      <c r="E96" s="327" t="s">
        <v>443</v>
      </c>
      <c r="F96" s="153">
        <v>351</v>
      </c>
    </row>
    <row r="97" spans="1:16" s="175" customFormat="1" ht="14.45" customHeight="1" thickBot="1" x14ac:dyDescent="0.3">
      <c r="E97" s="288" t="s">
        <v>442</v>
      </c>
      <c r="F97" s="331">
        <f>F95*$F96</f>
        <v>0</v>
      </c>
      <c r="J97" s="331">
        <f>J95*$F96</f>
        <v>0</v>
      </c>
      <c r="L97" s="331">
        <f>L95*$F96</f>
        <v>0</v>
      </c>
      <c r="N97" s="331">
        <f>N95*$F96</f>
        <v>0</v>
      </c>
      <c r="P97" s="331">
        <f>P95*$F96</f>
        <v>0</v>
      </c>
    </row>
    <row r="98" spans="1:16" s="175" customFormat="1" ht="11.25" customHeight="1" thickBot="1" x14ac:dyDescent="0.3">
      <c r="E98" s="176"/>
      <c r="F98" s="176"/>
    </row>
    <row r="99" spans="1:16" s="141" customFormat="1" ht="14.45" customHeight="1" thickTop="1" thickBot="1" x14ac:dyDescent="0.3">
      <c r="A99" s="153"/>
      <c r="B99" s="319" t="s">
        <v>454</v>
      </c>
      <c r="C99" s="153"/>
      <c r="D99" s="319"/>
      <c r="E99" s="356">
        <f xml:space="preserve"> SUM(F97+J97+L97+N97+P97)</f>
        <v>0</v>
      </c>
      <c r="F99" s="319"/>
      <c r="G99" s="153"/>
      <c r="H99" s="153"/>
    </row>
    <row r="100" spans="1:16" s="175" customFormat="1" ht="15.75" thickTop="1" x14ac:dyDescent="0.25">
      <c r="C100" s="177"/>
      <c r="D100" s="177"/>
      <c r="E100" s="178"/>
      <c r="F100" s="178"/>
      <c r="G100" s="177"/>
      <c r="H100" s="177"/>
    </row>
    <row r="101" spans="1:16" s="175" customFormat="1" x14ac:dyDescent="0.25">
      <c r="E101" s="176"/>
      <c r="F101" s="176"/>
    </row>
    <row r="102" spans="1:16" s="175" customFormat="1" x14ac:dyDescent="0.25">
      <c r="E102" s="176"/>
      <c r="F102" s="176"/>
    </row>
    <row r="103" spans="1:16" s="175" customFormat="1" x14ac:dyDescent="0.25">
      <c r="E103" s="176"/>
      <c r="F103" s="176"/>
    </row>
    <row r="104" spans="1:16" s="175" customFormat="1" x14ac:dyDescent="0.25">
      <c r="E104" s="176"/>
      <c r="F104" s="176"/>
    </row>
    <row r="105" spans="1:16" s="175" customFormat="1" x14ac:dyDescent="0.25">
      <c r="E105" s="176"/>
      <c r="F105" s="17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69" fitToHeight="0" orientation="landscape" r:id="rId1"/>
  <headerFooter>
    <oddHeader>&amp;CMIDLIFE OVERHAUL
PARTS KITS
999-63-0002 Small Units Kit (Blad)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9"/>
  <sheetViews>
    <sheetView zoomScaleNormal="100" workbookViewId="0">
      <selection activeCell="A12" sqref="A12"/>
    </sheetView>
  </sheetViews>
  <sheetFormatPr defaultRowHeight="15" x14ac:dyDescent="0.25"/>
  <cols>
    <col min="1" max="1" width="17.85546875" style="106" bestFit="1" customWidth="1"/>
    <col min="2" max="2" width="10.140625" style="106" customWidth="1"/>
    <col min="3" max="3" width="11.85546875" style="106" bestFit="1" customWidth="1"/>
    <col min="4" max="4" width="5.85546875" style="106" bestFit="1" customWidth="1"/>
    <col min="5" max="5" width="13.140625" style="106" customWidth="1"/>
    <col min="6" max="6" width="12.7109375" style="106" bestFit="1" customWidth="1"/>
    <col min="7" max="7" width="8.28515625" style="106" customWidth="1"/>
    <col min="8" max="8" width="20.7109375" style="106" customWidth="1"/>
    <col min="9" max="9" width="13.140625" style="106" customWidth="1"/>
    <col min="10" max="10" width="12.7109375" style="106" bestFit="1" customWidth="1"/>
    <col min="11" max="11" width="13.140625" style="106" customWidth="1"/>
    <col min="12" max="12" width="12.7109375" style="106" bestFit="1" customWidth="1"/>
    <col min="13" max="13" width="13.140625" style="106" customWidth="1"/>
    <col min="14" max="14" width="12.7109375" style="106" bestFit="1" customWidth="1"/>
    <col min="15" max="15" width="13.140625" style="106" customWidth="1"/>
    <col min="16" max="16" width="12.7109375" style="106" bestFit="1" customWidth="1"/>
    <col min="17" max="16384" width="9.140625" style="106"/>
  </cols>
  <sheetData>
    <row r="1" spans="1:16" ht="15.75" thickBot="1" x14ac:dyDescent="0.3">
      <c r="A1" s="404" t="s">
        <v>432</v>
      </c>
      <c r="B1" s="404"/>
      <c r="C1" s="404"/>
      <c r="D1" s="404"/>
      <c r="E1" s="404"/>
      <c r="F1" s="404"/>
      <c r="G1" s="404"/>
      <c r="H1" s="350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07" t="s">
        <v>422</v>
      </c>
      <c r="B8" s="139" t="s">
        <v>1</v>
      </c>
      <c r="C8" s="139" t="s">
        <v>357</v>
      </c>
      <c r="D8" s="139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249" t="s">
        <v>344</v>
      </c>
      <c r="B9" s="250">
        <v>6356961</v>
      </c>
      <c r="C9" s="251">
        <v>971720001</v>
      </c>
      <c r="D9" s="251">
        <v>1</v>
      </c>
      <c r="E9" s="120"/>
      <c r="F9" s="46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252" t="s">
        <v>385</v>
      </c>
      <c r="B10" s="253" t="s">
        <v>384</v>
      </c>
      <c r="C10" s="254">
        <v>971720004</v>
      </c>
      <c r="D10" s="254">
        <v>1</v>
      </c>
      <c r="E10" s="112"/>
      <c r="F10" s="112">
        <f t="shared" ref="F10:F17" si="0">E10*D10</f>
        <v>0</v>
      </c>
      <c r="G10" s="255"/>
      <c r="H10" s="255"/>
      <c r="I10" s="120"/>
      <c r="J10" s="120">
        <f t="shared" ref="J10:J18" si="1">I10*$D10</f>
        <v>0</v>
      </c>
      <c r="K10" s="120"/>
      <c r="L10" s="120">
        <f t="shared" ref="L10:L18" si="2">K10*$D10</f>
        <v>0</v>
      </c>
      <c r="M10" s="120"/>
      <c r="N10" s="120">
        <f t="shared" ref="N10:N18" si="3">M10*$D10</f>
        <v>0</v>
      </c>
      <c r="O10" s="120"/>
      <c r="P10" s="120">
        <f t="shared" ref="P10:P18" si="4">O10*$D10</f>
        <v>0</v>
      </c>
    </row>
    <row r="11" spans="1:16" x14ac:dyDescent="0.25">
      <c r="A11" s="256" t="s">
        <v>345</v>
      </c>
      <c r="B11" s="257">
        <v>6359415</v>
      </c>
      <c r="C11" s="112">
        <v>971720027</v>
      </c>
      <c r="D11" s="112">
        <v>1</v>
      </c>
      <c r="E11" s="112"/>
      <c r="F11" s="112">
        <f t="shared" si="0"/>
        <v>0</v>
      </c>
      <c r="G11" s="109"/>
      <c r="H11" s="255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256" t="s">
        <v>346</v>
      </c>
      <c r="B12" s="414" t="s">
        <v>466</v>
      </c>
      <c r="C12" s="112">
        <v>971580032</v>
      </c>
      <c r="D12" s="112">
        <v>1</v>
      </c>
      <c r="E12" s="112"/>
      <c r="F12" s="112">
        <f t="shared" si="0"/>
        <v>0</v>
      </c>
      <c r="G12" s="109"/>
      <c r="H12" s="255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256" t="s">
        <v>347</v>
      </c>
      <c r="B13" s="133">
        <v>97488</v>
      </c>
      <c r="C13" s="112">
        <v>971720032</v>
      </c>
      <c r="D13" s="112">
        <v>1</v>
      </c>
      <c r="E13" s="112"/>
      <c r="F13" s="112">
        <f t="shared" si="0"/>
        <v>0</v>
      </c>
      <c r="G13" s="109"/>
      <c r="H13" s="255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256" t="s">
        <v>348</v>
      </c>
      <c r="B14" s="258" t="s">
        <v>405</v>
      </c>
      <c r="C14" s="112">
        <v>971390111</v>
      </c>
      <c r="D14" s="112">
        <v>1</v>
      </c>
      <c r="E14" s="112"/>
      <c r="F14" s="112">
        <f t="shared" si="0"/>
        <v>0</v>
      </c>
      <c r="G14" s="109"/>
      <c r="H14" s="255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56" t="s">
        <v>349</v>
      </c>
      <c r="B15" s="258" t="s">
        <v>406</v>
      </c>
      <c r="C15" s="112">
        <v>971390018</v>
      </c>
      <c r="D15" s="112">
        <v>1</v>
      </c>
      <c r="E15" s="112"/>
      <c r="F15" s="112">
        <f t="shared" si="0"/>
        <v>0</v>
      </c>
      <c r="G15" s="109"/>
      <c r="H15" s="255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256" t="s">
        <v>350</v>
      </c>
      <c r="B16" s="257">
        <v>6500124</v>
      </c>
      <c r="C16" s="112">
        <v>971420090</v>
      </c>
      <c r="D16" s="112">
        <v>1</v>
      </c>
      <c r="E16" s="112"/>
      <c r="F16" s="112">
        <f t="shared" si="0"/>
        <v>0</v>
      </c>
      <c r="G16" s="109"/>
      <c r="H16" s="255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256" t="s">
        <v>351</v>
      </c>
      <c r="B17" s="257" t="s">
        <v>403</v>
      </c>
      <c r="C17" s="112">
        <v>971390021</v>
      </c>
      <c r="D17" s="112">
        <v>1</v>
      </c>
      <c r="E17" s="112"/>
      <c r="F17" s="112">
        <f t="shared" si="0"/>
        <v>0</v>
      </c>
      <c r="G17" s="109"/>
      <c r="H17" s="255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259" t="s">
        <v>228</v>
      </c>
      <c r="B18" s="257" t="s">
        <v>404</v>
      </c>
      <c r="C18" s="112">
        <v>999550110</v>
      </c>
      <c r="D18" s="112">
        <v>1</v>
      </c>
      <c r="E18" s="112"/>
      <c r="F18" s="342">
        <f>E18*D18</f>
        <v>0</v>
      </c>
      <c r="G18" s="109"/>
      <c r="H18" s="255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.75" thickBot="1" x14ac:dyDescent="0.3">
      <c r="A19" s="307"/>
      <c r="B19" s="308"/>
      <c r="C19" s="308"/>
      <c r="D19" s="308"/>
      <c r="E19" s="309" t="s">
        <v>421</v>
      </c>
      <c r="F19" s="343">
        <f>SUM(F9:F18)</f>
        <v>0</v>
      </c>
      <c r="G19" s="344"/>
      <c r="H19" s="186"/>
      <c r="J19" s="343">
        <f>SUM(J9:J18)</f>
        <v>0</v>
      </c>
      <c r="L19" s="343">
        <f>SUM(L9:L18)</f>
        <v>0</v>
      </c>
      <c r="N19" s="343">
        <f>SUM(N9:N18)</f>
        <v>0</v>
      </c>
      <c r="P19" s="343">
        <f>SUM(P9:P18)</f>
        <v>0</v>
      </c>
    </row>
    <row r="20" spans="1:16" s="186" customFormat="1" ht="15.75" thickBot="1" x14ac:dyDescent="0.3">
      <c r="E20" s="327" t="s">
        <v>443</v>
      </c>
      <c r="F20" s="153">
        <v>351</v>
      </c>
    </row>
    <row r="21" spans="1:16" s="186" customFormat="1" ht="15.75" thickBot="1" x14ac:dyDescent="0.3">
      <c r="E21" s="288" t="s">
        <v>442</v>
      </c>
      <c r="F21" s="331">
        <f>F19*$F20</f>
        <v>0</v>
      </c>
      <c r="J21" s="331">
        <f>J19*$F20</f>
        <v>0</v>
      </c>
      <c r="L21" s="331">
        <f>L19*$F20</f>
        <v>0</v>
      </c>
      <c r="N21" s="331">
        <f>N19*$F20</f>
        <v>0</v>
      </c>
      <c r="P21" s="331">
        <f>P19*$F20</f>
        <v>0</v>
      </c>
    </row>
    <row r="22" spans="1:16" s="186" customFormat="1" ht="15.75" thickBot="1" x14ac:dyDescent="0.3"/>
    <row r="23" spans="1:16" s="141" customFormat="1" ht="14.45" customHeight="1" thickTop="1" thickBot="1" x14ac:dyDescent="0.3">
      <c r="A23" s="153"/>
      <c r="B23" s="319" t="s">
        <v>454</v>
      </c>
      <c r="C23" s="153"/>
      <c r="D23" s="319"/>
      <c r="E23" s="356">
        <f xml:space="preserve"> SUM(F21+J21+L21+N21+P21)</f>
        <v>0</v>
      </c>
      <c r="F23" s="319"/>
      <c r="G23" s="153"/>
      <c r="H23" s="153"/>
    </row>
    <row r="24" spans="1:16" s="186" customFormat="1" ht="15.75" thickTop="1" x14ac:dyDescent="0.25">
      <c r="C24" s="187"/>
      <c r="D24" s="187"/>
      <c r="E24" s="187"/>
      <c r="F24" s="187"/>
      <c r="G24" s="187"/>
      <c r="H24" s="187"/>
    </row>
    <row r="25" spans="1:16" s="186" customFormat="1" x14ac:dyDescent="0.25"/>
    <row r="26" spans="1:16" s="186" customFormat="1" x14ac:dyDescent="0.25"/>
    <row r="27" spans="1:16" s="186" customFormat="1" x14ac:dyDescent="0.25"/>
    <row r="28" spans="1:16" s="186" customFormat="1" x14ac:dyDescent="0.25"/>
    <row r="29" spans="1:16" s="186" customFormat="1" x14ac:dyDescent="0.25"/>
    <row r="30" spans="1:16" x14ac:dyDescent="0.25">
      <c r="A30" s="186"/>
      <c r="B30" s="186"/>
      <c r="C30" s="186"/>
      <c r="D30" s="186"/>
      <c r="E30" s="186"/>
      <c r="F30" s="186"/>
      <c r="G30" s="186"/>
      <c r="H30" s="186"/>
    </row>
    <row r="31" spans="1:16" x14ac:dyDescent="0.25">
      <c r="A31" s="186"/>
      <c r="B31" s="186"/>
      <c r="C31" s="186"/>
      <c r="D31" s="186"/>
      <c r="E31" s="186"/>
      <c r="F31" s="186"/>
      <c r="G31" s="186"/>
      <c r="H31" s="186"/>
    </row>
    <row r="32" spans="1:16" x14ac:dyDescent="0.25">
      <c r="A32" s="186"/>
      <c r="B32" s="186"/>
      <c r="C32" s="186"/>
      <c r="D32" s="186"/>
      <c r="E32" s="186"/>
      <c r="F32" s="186"/>
      <c r="G32" s="186"/>
      <c r="H32" s="186"/>
    </row>
    <row r="33" spans="1:8" x14ac:dyDescent="0.25">
      <c r="A33" s="186"/>
      <c r="B33" s="186"/>
      <c r="C33" s="186"/>
      <c r="D33" s="186"/>
      <c r="E33" s="186"/>
      <c r="F33" s="186"/>
      <c r="G33" s="186"/>
      <c r="H33" s="186"/>
    </row>
    <row r="34" spans="1:8" x14ac:dyDescent="0.25">
      <c r="A34" s="186"/>
      <c r="B34" s="186"/>
      <c r="C34" s="186"/>
      <c r="D34" s="186"/>
      <c r="E34" s="186"/>
      <c r="F34" s="186"/>
      <c r="G34" s="186"/>
      <c r="H34" s="186"/>
    </row>
    <row r="35" spans="1:8" x14ac:dyDescent="0.25">
      <c r="A35" s="186"/>
      <c r="B35" s="186"/>
      <c r="C35" s="186"/>
      <c r="D35" s="186"/>
      <c r="E35" s="186"/>
      <c r="F35" s="186"/>
      <c r="G35" s="186"/>
      <c r="H35" s="186"/>
    </row>
    <row r="36" spans="1:8" x14ac:dyDescent="0.25">
      <c r="A36" s="186"/>
      <c r="B36" s="186"/>
      <c r="C36" s="186"/>
      <c r="D36" s="186"/>
      <c r="E36" s="186"/>
      <c r="F36" s="186"/>
      <c r="G36" s="186"/>
      <c r="H36" s="186"/>
    </row>
    <row r="37" spans="1:8" x14ac:dyDescent="0.25">
      <c r="A37" s="186"/>
      <c r="B37" s="186"/>
      <c r="C37" s="186"/>
      <c r="D37" s="186"/>
      <c r="E37" s="186"/>
      <c r="F37" s="186"/>
      <c r="G37" s="186"/>
      <c r="H37" s="186"/>
    </row>
    <row r="38" spans="1:8" x14ac:dyDescent="0.25">
      <c r="A38" s="186"/>
      <c r="B38" s="186"/>
      <c r="C38" s="186"/>
      <c r="D38" s="186"/>
      <c r="E38" s="186"/>
      <c r="F38" s="186"/>
      <c r="G38" s="186"/>
      <c r="H38" s="186"/>
    </row>
    <row r="39" spans="1:8" x14ac:dyDescent="0.25">
      <c r="A39" s="186"/>
      <c r="B39" s="186"/>
      <c r="C39" s="186"/>
      <c r="D39" s="186"/>
      <c r="E39" s="186"/>
      <c r="F39" s="186"/>
      <c r="G39" s="186"/>
      <c r="H39" s="18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4" fitToHeight="0" orientation="landscape" r:id="rId1"/>
  <headerFooter>
    <oddHeader>&amp;CMIDLIFE OVERHAUL
PARTS KITS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"/>
  <sheetViews>
    <sheetView zoomScaleNormal="100" workbookViewId="0">
      <selection activeCell="E9" sqref="E9"/>
    </sheetView>
  </sheetViews>
  <sheetFormatPr defaultRowHeight="15" x14ac:dyDescent="0.25"/>
  <cols>
    <col min="1" max="1" width="38.28515625" bestFit="1" customWidth="1"/>
    <col min="2" max="2" width="11.28515625" bestFit="1" customWidth="1"/>
    <col min="3" max="3" width="10.85546875" customWidth="1"/>
    <col min="4" max="4" width="5.85546875" bestFit="1" customWidth="1"/>
    <col min="5" max="5" width="13.140625" customWidth="1"/>
    <col min="6" max="6" width="12.7109375" bestFit="1" customWidth="1"/>
    <col min="7" max="7" width="8.28515625" customWidth="1"/>
    <col min="8" max="8" width="20.7109375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ht="15.75" thickBot="1" x14ac:dyDescent="0.3">
      <c r="A1" s="398" t="s">
        <v>433</v>
      </c>
      <c r="B1" s="398"/>
      <c r="C1" s="398"/>
      <c r="D1" s="398"/>
      <c r="E1" s="398"/>
      <c r="F1" s="398"/>
      <c r="G1" s="398"/>
      <c r="H1" s="360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72" t="s">
        <v>422</v>
      </c>
      <c r="B8" s="86" t="s">
        <v>1</v>
      </c>
      <c r="C8" s="86" t="s">
        <v>357</v>
      </c>
      <c r="D8" s="86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87" t="s">
        <v>273</v>
      </c>
      <c r="B9" s="88">
        <v>6328801</v>
      </c>
      <c r="C9" s="89">
        <v>933550007</v>
      </c>
      <c r="D9" s="118">
        <v>2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90" t="s">
        <v>274</v>
      </c>
      <c r="B10" s="10">
        <v>6328797</v>
      </c>
      <c r="C10" s="91">
        <v>933550008</v>
      </c>
      <c r="D10" s="92">
        <v>1</v>
      </c>
      <c r="E10" s="119"/>
      <c r="F10" s="39">
        <f t="shared" ref="F10:F18" si="0">D10*E10</f>
        <v>0</v>
      </c>
      <c r="G10" s="7"/>
      <c r="H10" s="366"/>
      <c r="I10" s="120"/>
      <c r="J10" s="120">
        <f t="shared" ref="J10:J18" si="1">I10*$D10</f>
        <v>0</v>
      </c>
      <c r="K10" s="120"/>
      <c r="L10" s="120">
        <f t="shared" ref="L10:L18" si="2">K10*$D10</f>
        <v>0</v>
      </c>
      <c r="M10" s="120"/>
      <c r="N10" s="120">
        <f t="shared" ref="N10:N18" si="3">M10*$D10</f>
        <v>0</v>
      </c>
      <c r="O10" s="120"/>
      <c r="P10" s="120">
        <f t="shared" ref="P10:P18" si="4">O10*$D10</f>
        <v>0</v>
      </c>
    </row>
    <row r="11" spans="1:16" x14ac:dyDescent="0.25">
      <c r="A11" s="90" t="s">
        <v>275</v>
      </c>
      <c r="B11" s="10" t="s">
        <v>276</v>
      </c>
      <c r="C11" s="91">
        <v>921720007</v>
      </c>
      <c r="D11" s="92">
        <v>2</v>
      </c>
      <c r="E11" s="92"/>
      <c r="F11" s="39">
        <f t="shared" si="0"/>
        <v>0</v>
      </c>
      <c r="G11" s="7"/>
      <c r="H11" s="366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90" t="s">
        <v>277</v>
      </c>
      <c r="B12" s="10">
        <v>6392129</v>
      </c>
      <c r="C12" s="91">
        <v>921720006</v>
      </c>
      <c r="D12" s="92">
        <v>1</v>
      </c>
      <c r="E12" s="92"/>
      <c r="F12" s="39">
        <f t="shared" si="0"/>
        <v>0</v>
      </c>
      <c r="G12" s="7"/>
      <c r="H12" s="366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90" t="s">
        <v>278</v>
      </c>
      <c r="B13" s="10" t="s">
        <v>279</v>
      </c>
      <c r="C13" s="91">
        <v>941720001</v>
      </c>
      <c r="D13" s="92">
        <v>2</v>
      </c>
      <c r="E13" s="92"/>
      <c r="F13" s="121">
        <f t="shared" si="0"/>
        <v>0</v>
      </c>
      <c r="G13" s="7"/>
      <c r="H13" s="366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90" t="s">
        <v>280</v>
      </c>
      <c r="B14" s="10">
        <v>6317572</v>
      </c>
      <c r="C14" s="91">
        <v>921550030</v>
      </c>
      <c r="D14" s="92">
        <v>4</v>
      </c>
      <c r="E14" s="92"/>
      <c r="F14" s="39">
        <f t="shared" si="0"/>
        <v>0</v>
      </c>
      <c r="G14" s="7"/>
      <c r="H14" s="366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90" t="s">
        <v>281</v>
      </c>
      <c r="B15" s="10">
        <v>6322936</v>
      </c>
      <c r="C15" s="91">
        <v>955700010</v>
      </c>
      <c r="D15" s="92">
        <v>2</v>
      </c>
      <c r="E15" s="92"/>
      <c r="F15" s="39">
        <f t="shared" si="0"/>
        <v>0</v>
      </c>
      <c r="G15" s="7"/>
      <c r="H15" s="366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90" t="s">
        <v>282</v>
      </c>
      <c r="B16" s="10">
        <v>5958000</v>
      </c>
      <c r="C16" s="91">
        <v>932700033</v>
      </c>
      <c r="D16" s="92">
        <v>2</v>
      </c>
      <c r="E16" s="92"/>
      <c r="F16" s="39">
        <f t="shared" si="0"/>
        <v>0</v>
      </c>
      <c r="G16" s="7"/>
      <c r="H16" s="366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90" t="s">
        <v>283</v>
      </c>
      <c r="B17" s="10">
        <v>18151</v>
      </c>
      <c r="C17" s="91">
        <v>932700022</v>
      </c>
      <c r="D17" s="92">
        <v>1</v>
      </c>
      <c r="E17" s="92"/>
      <c r="F17" s="39">
        <f t="shared" si="0"/>
        <v>0</v>
      </c>
      <c r="G17" s="7"/>
      <c r="H17" s="366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80" t="s">
        <v>272</v>
      </c>
      <c r="B18" s="78">
        <v>6344419</v>
      </c>
      <c r="C18" s="79">
        <v>921570030</v>
      </c>
      <c r="D18" s="81">
        <v>2</v>
      </c>
      <c r="E18" s="81"/>
      <c r="F18" s="123">
        <f t="shared" si="0"/>
        <v>0</v>
      </c>
      <c r="G18" s="52"/>
      <c r="H18" s="366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.75" thickBot="1" x14ac:dyDescent="0.3">
      <c r="A19" s="293"/>
      <c r="B19" s="294"/>
      <c r="C19" s="294"/>
      <c r="D19" s="294"/>
      <c r="E19" s="295" t="s">
        <v>421</v>
      </c>
      <c r="F19" s="345">
        <f>SUM(F9:F18)</f>
        <v>0</v>
      </c>
      <c r="G19" s="346"/>
      <c r="H19" s="3"/>
      <c r="J19" s="345">
        <f>SUM(J9:J18)</f>
        <v>0</v>
      </c>
      <c r="L19" s="345">
        <f>SUM(L9:L18)</f>
        <v>0</v>
      </c>
      <c r="N19" s="345">
        <f>SUM(N9:N18)</f>
        <v>0</v>
      </c>
      <c r="P19" s="345">
        <f>SUM(P9:P18)</f>
        <v>0</v>
      </c>
    </row>
    <row r="20" spans="1:16" ht="15.75" thickBot="1" x14ac:dyDescent="0.3">
      <c r="E20" s="327" t="s">
        <v>443</v>
      </c>
      <c r="F20" s="153">
        <v>351</v>
      </c>
    </row>
    <row r="21" spans="1:16" ht="15.75" thickBot="1" x14ac:dyDescent="0.3">
      <c r="E21" s="288" t="s">
        <v>442</v>
      </c>
      <c r="F21" s="331">
        <f>F19*F20</f>
        <v>0</v>
      </c>
      <c r="J21" s="331">
        <f>J19*J20</f>
        <v>0</v>
      </c>
      <c r="L21" s="331">
        <f>L19*L20</f>
        <v>0</v>
      </c>
      <c r="N21" s="331">
        <f>N19*N20</f>
        <v>0</v>
      </c>
      <c r="P21" s="331">
        <f>P19*P20</f>
        <v>0</v>
      </c>
    </row>
    <row r="22" spans="1:16" ht="15.75" thickBot="1" x14ac:dyDescent="0.3"/>
    <row r="23" spans="1:16" s="141" customFormat="1" ht="14.45" customHeight="1" thickTop="1" thickBot="1" x14ac:dyDescent="0.3">
      <c r="A23" s="153"/>
      <c r="B23" s="319" t="s">
        <v>454</v>
      </c>
      <c r="C23" s="153"/>
      <c r="D23" s="319"/>
      <c r="E23" s="356">
        <f xml:space="preserve"> SUM(F21+J21+L21+N21+P21)</f>
        <v>0</v>
      </c>
      <c r="F23" s="319"/>
      <c r="G23" s="153"/>
      <c r="H23" s="153"/>
    </row>
    <row r="24" spans="1:16" ht="15.75" thickTop="1" x14ac:dyDescent="0.25">
      <c r="A24" s="3"/>
      <c r="B24" s="3"/>
      <c r="C24" s="3"/>
      <c r="D24" s="3"/>
      <c r="E24" s="3"/>
      <c r="F24" s="3"/>
      <c r="G24" s="3"/>
      <c r="H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6" fitToHeight="0" orientation="landscape" r:id="rId1"/>
  <headerFooter>
    <oddHeader>&amp;CMIDLIFE OVERHAUL
PARTS KITS</oddHead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"/>
  <sheetViews>
    <sheetView zoomScaleNormal="100" workbookViewId="0">
      <selection activeCell="E9" sqref="E9"/>
    </sheetView>
  </sheetViews>
  <sheetFormatPr defaultRowHeight="15" x14ac:dyDescent="0.25"/>
  <cols>
    <col min="1" max="1" width="37.28515625" bestFit="1" customWidth="1"/>
    <col min="2" max="2" width="11.28515625" bestFit="1" customWidth="1"/>
    <col min="3" max="3" width="11.85546875" bestFit="1" customWidth="1"/>
    <col min="4" max="4" width="5.85546875" bestFit="1" customWidth="1"/>
    <col min="5" max="5" width="13.140625" customWidth="1"/>
    <col min="6" max="6" width="12.7109375" bestFit="1" customWidth="1"/>
    <col min="7" max="7" width="8.28515625" customWidth="1"/>
    <col min="8" max="8" width="20.7109375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ht="15.75" thickBot="1" x14ac:dyDescent="0.3">
      <c r="A1" s="398" t="s">
        <v>434</v>
      </c>
      <c r="B1" s="398"/>
      <c r="C1" s="398"/>
      <c r="D1" s="398"/>
      <c r="E1" s="398"/>
      <c r="F1" s="398"/>
      <c r="G1" s="398"/>
      <c r="H1" s="360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72" t="s">
        <v>422</v>
      </c>
      <c r="B8" s="86" t="s">
        <v>1</v>
      </c>
      <c r="C8" s="86" t="s">
        <v>357</v>
      </c>
      <c r="D8" s="86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73" t="s">
        <v>266</v>
      </c>
      <c r="B9" s="14">
        <v>6312916</v>
      </c>
      <c r="C9" s="14">
        <v>914710009</v>
      </c>
      <c r="D9" s="125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73" t="s">
        <v>267</v>
      </c>
      <c r="B10" s="14">
        <v>6312912</v>
      </c>
      <c r="C10" s="14">
        <v>914550007</v>
      </c>
      <c r="D10" s="125">
        <v>1</v>
      </c>
      <c r="E10" s="50"/>
      <c r="F10" s="124">
        <f t="shared" ref="F10:F16" si="0">E10*D10</f>
        <v>0</v>
      </c>
      <c r="G10" s="7"/>
      <c r="H10" s="366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x14ac:dyDescent="0.25">
      <c r="A11" s="73" t="s">
        <v>268</v>
      </c>
      <c r="B11" s="14" t="s">
        <v>269</v>
      </c>
      <c r="C11" s="14">
        <v>921720008</v>
      </c>
      <c r="D11" s="125">
        <v>2</v>
      </c>
      <c r="E11" s="50"/>
      <c r="F11" s="124">
        <f t="shared" si="0"/>
        <v>0</v>
      </c>
      <c r="G11" s="7"/>
      <c r="H11" s="366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73" t="s">
        <v>270</v>
      </c>
      <c r="B12" s="14">
        <v>6392129</v>
      </c>
      <c r="C12" s="14">
        <v>921720006</v>
      </c>
      <c r="D12" s="125">
        <v>1</v>
      </c>
      <c r="E12" s="50"/>
      <c r="F12" s="124">
        <f t="shared" si="0"/>
        <v>0</v>
      </c>
      <c r="G12" s="7"/>
      <c r="H12" s="366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73" t="s">
        <v>271</v>
      </c>
      <c r="B13" s="14">
        <v>6312400</v>
      </c>
      <c r="C13" s="14">
        <v>942720001</v>
      </c>
      <c r="D13" s="125">
        <v>2</v>
      </c>
      <c r="E13" s="50"/>
      <c r="F13" s="124">
        <f t="shared" si="0"/>
        <v>0</v>
      </c>
      <c r="G13" s="7"/>
      <c r="H13" s="366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17" t="s">
        <v>272</v>
      </c>
      <c r="B14" s="1">
        <v>6344419</v>
      </c>
      <c r="C14" s="21">
        <v>921570030</v>
      </c>
      <c r="D14" s="122">
        <v>2</v>
      </c>
      <c r="E14" s="39"/>
      <c r="F14" s="124">
        <f t="shared" si="0"/>
        <v>0</v>
      </c>
      <c r="G14" s="7"/>
      <c r="H14" s="366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17" t="s">
        <v>359</v>
      </c>
      <c r="B15" s="1">
        <v>290882</v>
      </c>
      <c r="C15" s="14">
        <v>955550011</v>
      </c>
      <c r="D15" s="122">
        <v>2</v>
      </c>
      <c r="E15" s="39"/>
      <c r="F15" s="124">
        <f t="shared" si="0"/>
        <v>0</v>
      </c>
      <c r="G15" s="7"/>
      <c r="H15" s="366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17" t="s">
        <v>360</v>
      </c>
      <c r="B16" s="1">
        <v>15988</v>
      </c>
      <c r="C16" s="21">
        <v>955570011</v>
      </c>
      <c r="D16" s="122">
        <v>2</v>
      </c>
      <c r="E16" s="74"/>
      <c r="F16" s="124">
        <f t="shared" si="0"/>
        <v>0</v>
      </c>
      <c r="G16" s="7"/>
      <c r="H16" s="366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93"/>
      <c r="B17" s="294"/>
      <c r="C17" s="294"/>
      <c r="D17" s="294"/>
      <c r="E17" s="295" t="s">
        <v>421</v>
      </c>
      <c r="F17" s="345">
        <f>SUM(F9:F16)</f>
        <v>0</v>
      </c>
      <c r="G17" s="346"/>
      <c r="H17" s="3"/>
      <c r="J17" s="345">
        <f>SUM(J9:J16)</f>
        <v>0</v>
      </c>
      <c r="L17" s="345">
        <f>SUM(L9:L16)</f>
        <v>0</v>
      </c>
      <c r="N17" s="345">
        <f>SUM(N9:N16)</f>
        <v>0</v>
      </c>
      <c r="P17" s="345">
        <f>SUM(P9:P16)</f>
        <v>0</v>
      </c>
    </row>
    <row r="18" spans="1:16" s="3" customFormat="1" ht="15.75" thickBot="1" x14ac:dyDescent="0.3">
      <c r="E18" s="327" t="s">
        <v>443</v>
      </c>
      <c r="F18" s="153">
        <v>351</v>
      </c>
    </row>
    <row r="19" spans="1:16" s="3" customFormat="1" ht="15.75" thickBot="1" x14ac:dyDescent="0.3">
      <c r="E19" s="288" t="s">
        <v>442</v>
      </c>
      <c r="F19" s="331">
        <f>F17*$F18</f>
        <v>0</v>
      </c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s="3" customFormat="1" ht="15.75" thickBot="1" x14ac:dyDescent="0.3"/>
    <row r="21" spans="1:16" s="141" customFormat="1" ht="14.45" customHeight="1" thickTop="1" thickBot="1" x14ac:dyDescent="0.3">
      <c r="A21" s="153"/>
      <c r="B21" s="319" t="s">
        <v>454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s="3" customFormat="1" ht="15.75" thickTop="1" x14ac:dyDescent="0.25">
      <c r="C22" s="51"/>
      <c r="D22" s="51"/>
      <c r="E22" s="51"/>
      <c r="F22" s="51"/>
      <c r="G22" s="51"/>
      <c r="H22" s="51"/>
    </row>
    <row r="23" spans="1:16" s="3" customFormat="1" x14ac:dyDescent="0.25"/>
    <row r="24" spans="1:16" s="3" customFormat="1" x14ac:dyDescent="0.25"/>
    <row r="25" spans="1:16" s="3" customFormat="1" x14ac:dyDescent="0.25"/>
    <row r="26" spans="1:16" s="3" customFormat="1" x14ac:dyDescent="0.25"/>
    <row r="27" spans="1:16" x14ac:dyDescent="0.25">
      <c r="A27" s="3"/>
      <c r="B27" s="3"/>
      <c r="C27" s="3"/>
      <c r="D27" s="3"/>
      <c r="E27" s="3"/>
      <c r="F27" s="3"/>
      <c r="G27" s="3"/>
      <c r="H27" s="3"/>
    </row>
    <row r="32" spans="1:16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mergeCells count="4">
    <mergeCell ref="A2:D2"/>
    <mergeCell ref="A6:I6"/>
    <mergeCell ref="A7:D7"/>
    <mergeCell ref="A1:G1"/>
  </mergeCells>
  <pageMargins left="0.25" right="0.25" top="0.75" bottom="0.75" header="0.3" footer="0.3"/>
  <pageSetup paperSize="5" scale="76" fitToHeight="0" orientation="landscape" r:id="rId1"/>
  <headerFooter>
    <oddHeader>&amp;CMIDLIFE OVERHAUL
PARTS KITS</oddHead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9"/>
  <sheetViews>
    <sheetView tabSelected="1" zoomScaleNormal="100" workbookViewId="0">
      <selection activeCell="A10" sqref="A10"/>
    </sheetView>
  </sheetViews>
  <sheetFormatPr defaultRowHeight="15" x14ac:dyDescent="0.25"/>
  <cols>
    <col min="1" max="1" width="21.42578125" bestFit="1" customWidth="1"/>
    <col min="2" max="2" width="9.85546875" bestFit="1" customWidth="1"/>
    <col min="3" max="3" width="11.85546875" style="44" bestFit="1" customWidth="1"/>
    <col min="4" max="4" width="5.85546875" bestFit="1" customWidth="1"/>
    <col min="5" max="5" width="13.140625" customWidth="1"/>
    <col min="6" max="6" width="12.7109375" bestFit="1" customWidth="1"/>
    <col min="7" max="7" width="8.28515625" style="43" customWidth="1"/>
    <col min="8" max="8" width="20.7109375" style="43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ht="15.75" thickBot="1" x14ac:dyDescent="0.3">
      <c r="A1" s="405" t="s">
        <v>435</v>
      </c>
      <c r="B1" s="405"/>
      <c r="C1" s="405"/>
      <c r="D1" s="405"/>
      <c r="E1" s="405"/>
      <c r="F1" s="405"/>
      <c r="G1" s="405"/>
      <c r="H1" s="373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72" t="s">
        <v>422</v>
      </c>
      <c r="B8" s="69" t="s">
        <v>1</v>
      </c>
      <c r="C8" s="69" t="s">
        <v>357</v>
      </c>
      <c r="D8" s="69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82" t="s">
        <v>111</v>
      </c>
      <c r="B9" s="83" t="s">
        <v>112</v>
      </c>
      <c r="C9" s="84">
        <v>824700028</v>
      </c>
      <c r="D9" s="84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12" t="s">
        <v>113</v>
      </c>
      <c r="B10" s="59">
        <v>99870</v>
      </c>
      <c r="C10" s="57">
        <v>966700002</v>
      </c>
      <c r="D10" s="11">
        <v>1</v>
      </c>
      <c r="E10" s="11"/>
      <c r="F10" s="20">
        <f t="shared" ref="F10:F17" si="0">E10*D10</f>
        <v>0</v>
      </c>
      <c r="G10" s="42"/>
      <c r="H10" s="374"/>
      <c r="I10" s="120"/>
      <c r="J10" s="120">
        <f t="shared" ref="J10:J17" si="1">I10*$D10</f>
        <v>0</v>
      </c>
      <c r="K10" s="120"/>
      <c r="L10" s="120">
        <f t="shared" ref="L10:L17" si="2">K10*$D10</f>
        <v>0</v>
      </c>
      <c r="M10" s="120"/>
      <c r="N10" s="120">
        <f t="shared" ref="N10:N17" si="3">M10*$D10</f>
        <v>0</v>
      </c>
      <c r="O10" s="120"/>
      <c r="P10" s="120">
        <f t="shared" ref="P10:P17" si="4">O10*$D10</f>
        <v>0</v>
      </c>
    </row>
    <row r="11" spans="1:16" x14ac:dyDescent="0.25">
      <c r="A11" s="7" t="s">
        <v>114</v>
      </c>
      <c r="B11" s="10">
        <v>302589</v>
      </c>
      <c r="C11" s="10">
        <v>882550045</v>
      </c>
      <c r="D11" s="10">
        <v>1</v>
      </c>
      <c r="E11" s="10"/>
      <c r="F11" s="20">
        <f t="shared" si="0"/>
        <v>0</v>
      </c>
      <c r="G11" s="42"/>
      <c r="H11" s="37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7" t="s">
        <v>257</v>
      </c>
      <c r="B12" s="260">
        <v>10804012</v>
      </c>
      <c r="C12" s="6">
        <v>822580032</v>
      </c>
      <c r="D12" s="6">
        <v>2</v>
      </c>
      <c r="E12" s="6"/>
      <c r="F12" s="20">
        <f t="shared" si="0"/>
        <v>0</v>
      </c>
      <c r="G12" s="6"/>
      <c r="H12" s="375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7" t="s">
        <v>258</v>
      </c>
      <c r="B13" s="260">
        <v>236652</v>
      </c>
      <c r="C13" s="6">
        <v>820550001</v>
      </c>
      <c r="D13" s="6">
        <v>1</v>
      </c>
      <c r="E13" s="6"/>
      <c r="F13" s="20">
        <f t="shared" si="0"/>
        <v>0</v>
      </c>
      <c r="G13" s="6"/>
      <c r="H13" s="375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s="141" customFormat="1" x14ac:dyDescent="0.25">
      <c r="A14" s="234" t="s">
        <v>115</v>
      </c>
      <c r="B14" s="2">
        <v>315330</v>
      </c>
      <c r="C14" s="2">
        <v>871660002</v>
      </c>
      <c r="D14" s="21">
        <v>1</v>
      </c>
      <c r="E14" s="221"/>
      <c r="F14" s="19">
        <f>E14*D14</f>
        <v>0</v>
      </c>
      <c r="G14" s="198"/>
      <c r="H14" s="131"/>
      <c r="I14" s="120"/>
      <c r="J14" s="120">
        <f>I14*$D14</f>
        <v>0</v>
      </c>
      <c r="K14" s="120"/>
      <c r="L14" s="120">
        <f>K14*$D14</f>
        <v>0</v>
      </c>
      <c r="M14" s="120"/>
      <c r="N14" s="120">
        <f>M14*$D14</f>
        <v>0</v>
      </c>
      <c r="O14" s="120"/>
      <c r="P14" s="120">
        <f>O14*$D14</f>
        <v>0</v>
      </c>
    </row>
    <row r="15" spans="1:16" s="141" customFormat="1" x14ac:dyDescent="0.25">
      <c r="A15" s="234" t="s">
        <v>116</v>
      </c>
      <c r="B15" s="2" t="s">
        <v>117</v>
      </c>
      <c r="C15" s="2">
        <v>871550077</v>
      </c>
      <c r="D15" s="270">
        <v>1</v>
      </c>
      <c r="E15" s="271"/>
      <c r="F15" s="19">
        <f>E15*D15</f>
        <v>0</v>
      </c>
      <c r="G15" s="234"/>
      <c r="H15" s="131"/>
      <c r="I15" s="120"/>
      <c r="J15" s="120">
        <f>I15*$D15</f>
        <v>0</v>
      </c>
      <c r="K15" s="120"/>
      <c r="L15" s="120">
        <f>K15*$D15</f>
        <v>0</v>
      </c>
      <c r="M15" s="120"/>
      <c r="N15" s="120">
        <f>M15*$D15</f>
        <v>0</v>
      </c>
      <c r="O15" s="120"/>
      <c r="P15" s="120">
        <f>O15*$D15</f>
        <v>0</v>
      </c>
    </row>
    <row r="16" spans="1:16" s="141" customFormat="1" x14ac:dyDescent="0.25">
      <c r="A16" s="234" t="s">
        <v>118</v>
      </c>
      <c r="B16" s="2" t="s">
        <v>119</v>
      </c>
      <c r="C16" s="2">
        <v>871550056</v>
      </c>
      <c r="D16" s="270">
        <v>1</v>
      </c>
      <c r="E16" s="271"/>
      <c r="F16" s="19">
        <f>E16*D16</f>
        <v>0</v>
      </c>
      <c r="G16" s="234"/>
      <c r="H16" s="131"/>
      <c r="I16" s="120"/>
      <c r="J16" s="120">
        <f>I16*$D16</f>
        <v>0</v>
      </c>
      <c r="K16" s="120"/>
      <c r="L16" s="120">
        <f>K16*$D16</f>
        <v>0</v>
      </c>
      <c r="M16" s="120"/>
      <c r="N16" s="120">
        <f>M16*$D16</f>
        <v>0</v>
      </c>
      <c r="O16" s="120"/>
      <c r="P16" s="120">
        <f>O16*$D16</f>
        <v>0</v>
      </c>
    </row>
    <row r="17" spans="1:16" ht="15.75" thickBot="1" x14ac:dyDescent="0.3">
      <c r="A17" s="12" t="s">
        <v>259</v>
      </c>
      <c r="B17" s="290" t="s">
        <v>389</v>
      </c>
      <c r="C17" s="9">
        <v>824700029</v>
      </c>
      <c r="D17" s="9">
        <v>1</v>
      </c>
      <c r="E17" s="291"/>
      <c r="F17" s="132">
        <f t="shared" si="0"/>
        <v>0</v>
      </c>
      <c r="G17" s="292"/>
      <c r="H17" s="375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2.95" customHeight="1" thickBot="1" x14ac:dyDescent="0.3">
      <c r="A18" s="293"/>
      <c r="B18" s="294"/>
      <c r="C18" s="294"/>
      <c r="D18" s="294"/>
      <c r="E18" s="295" t="s">
        <v>421</v>
      </c>
      <c r="F18" s="345">
        <f>SUM(F9:F17)</f>
        <v>0</v>
      </c>
      <c r="G18" s="346"/>
      <c r="H18" s="3"/>
      <c r="J18" s="345">
        <f>SUM(J9:J17)</f>
        <v>0</v>
      </c>
      <c r="L18" s="345">
        <f>SUM(L9:L17)</f>
        <v>0</v>
      </c>
      <c r="N18" s="345">
        <f>SUM(N9:N17)</f>
        <v>0</v>
      </c>
      <c r="P18" s="345">
        <f>SUM(P9:P17)</f>
        <v>0</v>
      </c>
    </row>
    <row r="19" spans="1:16" s="106" customFormat="1" ht="12.95" customHeight="1" thickBot="1" x14ac:dyDescent="0.3">
      <c r="A19" s="186"/>
      <c r="B19" s="186"/>
      <c r="C19" s="186"/>
      <c r="D19" s="186"/>
      <c r="E19" s="327" t="s">
        <v>443</v>
      </c>
      <c r="F19" s="153">
        <v>351</v>
      </c>
      <c r="G19" s="186"/>
      <c r="H19" s="186"/>
    </row>
    <row r="20" spans="1:16" s="106" customFormat="1" ht="12.95" customHeight="1" thickBot="1" x14ac:dyDescent="0.3">
      <c r="A20" s="186"/>
      <c r="B20" s="186"/>
      <c r="C20" s="186"/>
      <c r="D20" s="186"/>
      <c r="E20" s="288" t="s">
        <v>442</v>
      </c>
      <c r="F20" s="331">
        <f>F18*$F19</f>
        <v>0</v>
      </c>
      <c r="G20" s="186"/>
      <c r="H20" s="186"/>
      <c r="J20" s="331">
        <f>J18*$F19</f>
        <v>0</v>
      </c>
      <c r="L20" s="331">
        <f>L18*$F19</f>
        <v>0</v>
      </c>
      <c r="N20" s="331">
        <f>N18*$F19</f>
        <v>0</v>
      </c>
      <c r="P20" s="331">
        <f>P18*$F19</f>
        <v>0</v>
      </c>
    </row>
    <row r="21" spans="1:16" s="106" customFormat="1" ht="12.95" customHeight="1" thickBot="1" x14ac:dyDescent="0.3">
      <c r="A21" s="186"/>
      <c r="B21" s="186"/>
      <c r="C21" s="186"/>
      <c r="D21" s="186"/>
      <c r="E21" s="186"/>
      <c r="F21" s="186"/>
      <c r="G21" s="186"/>
      <c r="H21" s="186"/>
    </row>
    <row r="22" spans="1:16" s="141" customFormat="1" ht="14.45" customHeight="1" thickTop="1" thickBot="1" x14ac:dyDescent="0.3">
      <c r="A22" s="153"/>
      <c r="B22" s="319" t="s">
        <v>454</v>
      </c>
      <c r="C22" s="153"/>
      <c r="D22" s="319"/>
      <c r="E22" s="356">
        <f xml:space="preserve"> SUM(F20+J20+L20+N20+P20)</f>
        <v>0</v>
      </c>
      <c r="F22" s="319"/>
      <c r="G22" s="153"/>
      <c r="H22" s="153"/>
    </row>
    <row r="23" spans="1:16" s="106" customFormat="1" ht="12.95" customHeight="1" thickTop="1" x14ac:dyDescent="0.25">
      <c r="A23" s="186"/>
      <c r="B23" s="186"/>
      <c r="C23" s="187"/>
      <c r="D23" s="187"/>
      <c r="E23" s="187"/>
      <c r="F23" s="187"/>
      <c r="G23" s="187"/>
      <c r="H23" s="187"/>
    </row>
    <row r="24" spans="1:16" s="106" customFormat="1" ht="12.95" customHeight="1" x14ac:dyDescent="0.25">
      <c r="A24" s="186"/>
      <c r="B24" s="186"/>
      <c r="C24" s="186"/>
      <c r="D24" s="186"/>
      <c r="E24" s="186"/>
      <c r="F24" s="186"/>
      <c r="G24" s="186"/>
      <c r="H24" s="186"/>
    </row>
    <row r="25" spans="1:16" s="106" customFormat="1" ht="12.95" customHeight="1" x14ac:dyDescent="0.25">
      <c r="A25" s="185"/>
      <c r="B25" s="186"/>
      <c r="C25" s="186"/>
      <c r="D25" s="186"/>
      <c r="E25" s="186"/>
      <c r="F25" s="186"/>
      <c r="G25" s="186"/>
      <c r="H25" s="186"/>
    </row>
    <row r="26" spans="1:16" s="106" customFormat="1" ht="12.95" customHeight="1" x14ac:dyDescent="0.25">
      <c r="A26" s="185"/>
      <c r="B26" s="186"/>
      <c r="C26" s="186"/>
      <c r="D26" s="186"/>
      <c r="E26" s="186"/>
      <c r="F26" s="186"/>
      <c r="G26" s="186"/>
      <c r="H26" s="186"/>
    </row>
    <row r="27" spans="1:16" s="106" customFormat="1" ht="12.95" customHeight="1" x14ac:dyDescent="0.25">
      <c r="A27" s="186"/>
      <c r="B27" s="186"/>
      <c r="C27" s="186"/>
      <c r="D27" s="186"/>
      <c r="E27" s="186"/>
      <c r="F27" s="186"/>
      <c r="G27" s="186"/>
      <c r="H27" s="186"/>
    </row>
    <row r="28" spans="1:16" ht="12.95" customHeight="1" x14ac:dyDescent="0.25">
      <c r="A28" s="3"/>
      <c r="B28" s="3"/>
      <c r="C28" s="3"/>
      <c r="D28" s="3"/>
      <c r="E28" s="3"/>
      <c r="F28" s="3"/>
      <c r="G28" s="3"/>
      <c r="H28" s="3"/>
    </row>
    <row r="29" spans="1:16" ht="12.95" customHeight="1" x14ac:dyDescent="0.25">
      <c r="A29" s="31"/>
      <c r="B29" s="62"/>
      <c r="C29" s="64"/>
      <c r="D29" s="55"/>
      <c r="E29" s="55"/>
      <c r="F29" s="55"/>
      <c r="G29" s="56"/>
      <c r="H29" s="56"/>
    </row>
    <row r="30" spans="1:16" ht="12.95" customHeight="1" x14ac:dyDescent="0.25">
      <c r="A30" s="18"/>
      <c r="B30" s="54"/>
      <c r="C30" s="64"/>
      <c r="D30" s="55"/>
      <c r="E30" s="55"/>
      <c r="F30" s="55"/>
      <c r="G30" s="56"/>
      <c r="H30" s="56"/>
    </row>
    <row r="31" spans="1:16" ht="12.95" customHeight="1" x14ac:dyDescent="0.25">
      <c r="A31" s="31"/>
      <c r="B31" s="62"/>
      <c r="C31" s="64"/>
      <c r="D31" s="55"/>
      <c r="E31" s="55"/>
      <c r="F31" s="55"/>
      <c r="G31" s="66"/>
      <c r="H31" s="66"/>
    </row>
    <row r="32" spans="1:16" ht="12.95" customHeight="1" x14ac:dyDescent="0.25">
      <c r="A32" s="18"/>
      <c r="B32" s="54"/>
      <c r="C32" s="64"/>
      <c r="D32" s="55"/>
      <c r="E32" s="55"/>
      <c r="F32" s="55"/>
      <c r="G32" s="56"/>
      <c r="H32" s="56"/>
    </row>
    <row r="33" spans="1:8" ht="12.95" customHeight="1" x14ac:dyDescent="0.25">
      <c r="A33" s="31"/>
      <c r="B33" s="62"/>
      <c r="C33" s="64"/>
      <c r="D33" s="55"/>
      <c r="E33" s="55"/>
      <c r="F33" s="55"/>
      <c r="G33" s="56"/>
      <c r="H33" s="56"/>
    </row>
    <row r="34" spans="1:8" ht="12.95" customHeight="1" x14ac:dyDescent="0.25">
      <c r="A34" s="31"/>
      <c r="B34" s="62"/>
      <c r="C34" s="64"/>
      <c r="D34" s="55"/>
      <c r="E34" s="55"/>
      <c r="F34" s="55"/>
      <c r="G34" s="56"/>
      <c r="H34" s="56"/>
    </row>
    <row r="35" spans="1:8" ht="12.95" customHeight="1" x14ac:dyDescent="0.25">
      <c r="A35" s="18"/>
      <c r="B35" s="54"/>
      <c r="C35" s="64"/>
      <c r="D35" s="55"/>
      <c r="E35" s="55"/>
      <c r="F35" s="55"/>
      <c r="G35" s="56"/>
      <c r="H35" s="56"/>
    </row>
    <row r="36" spans="1:8" ht="12.95" customHeight="1" x14ac:dyDescent="0.25">
      <c r="A36" s="31"/>
      <c r="B36" s="67"/>
      <c r="C36" s="64"/>
      <c r="D36" s="63"/>
      <c r="E36" s="63"/>
      <c r="F36" s="63"/>
      <c r="G36" s="56"/>
      <c r="H36" s="56"/>
    </row>
    <row r="37" spans="1:8" x14ac:dyDescent="0.25">
      <c r="A37" s="18"/>
      <c r="B37" s="54"/>
      <c r="C37" s="64"/>
      <c r="D37" s="55"/>
      <c r="E37" s="55"/>
      <c r="F37" s="55"/>
      <c r="G37" s="56"/>
      <c r="H37" s="56"/>
    </row>
    <row r="38" spans="1:8" x14ac:dyDescent="0.25">
      <c r="A38" s="18"/>
      <c r="B38" s="54"/>
      <c r="C38" s="64"/>
      <c r="D38" s="55"/>
      <c r="E38" s="55"/>
      <c r="F38" s="55"/>
      <c r="G38" s="56"/>
      <c r="H38" s="56"/>
    </row>
    <row r="39" spans="1:8" x14ac:dyDescent="0.25">
      <c r="A39" s="31"/>
      <c r="B39" s="65"/>
      <c r="C39" s="64"/>
      <c r="D39" s="63"/>
      <c r="E39" s="63"/>
      <c r="F39" s="63"/>
      <c r="G39" s="56"/>
      <c r="H39" s="5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3" fitToHeight="0" orientation="landscape" r:id="rId1"/>
  <headerFooter>
    <oddHeader>&amp;CMIDLIFE OVERHAUL
PARTS KITS</oddHead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2"/>
  <sheetViews>
    <sheetView topLeftCell="A7" zoomScaleNormal="100" workbookViewId="0">
      <selection activeCell="B22" sqref="B1:B1048576"/>
    </sheetView>
  </sheetViews>
  <sheetFormatPr defaultRowHeight="15" x14ac:dyDescent="0.25"/>
  <cols>
    <col min="1" max="1" width="38.7109375" style="141" customWidth="1"/>
    <col min="2" max="2" width="11.85546875" style="141" customWidth="1"/>
    <col min="3" max="3" width="11.855468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406" t="s">
        <v>461</v>
      </c>
      <c r="B1" s="407"/>
      <c r="C1" s="407"/>
      <c r="D1" s="407"/>
      <c r="E1" s="407"/>
      <c r="F1" s="407"/>
      <c r="G1" s="408"/>
      <c r="H1" s="376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261" t="s">
        <v>234</v>
      </c>
      <c r="B9" s="262" t="s">
        <v>287</v>
      </c>
      <c r="C9" s="134">
        <v>801550034</v>
      </c>
      <c r="D9" s="115">
        <v>1</v>
      </c>
      <c r="E9" s="120"/>
      <c r="F9" s="46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117" t="s">
        <v>235</v>
      </c>
      <c r="B10" s="263">
        <v>3800328</v>
      </c>
      <c r="C10" s="15">
        <v>801720008</v>
      </c>
      <c r="D10" s="19">
        <v>6</v>
      </c>
      <c r="E10" s="19"/>
      <c r="F10" s="19">
        <f>E10*D10</f>
        <v>0</v>
      </c>
      <c r="G10" s="19"/>
      <c r="H10" s="131"/>
      <c r="I10" s="120"/>
      <c r="J10" s="120">
        <f>I10*$D10</f>
        <v>0</v>
      </c>
      <c r="K10" s="120"/>
      <c r="L10" s="120">
        <f>K10*$D10</f>
        <v>0</v>
      </c>
      <c r="M10" s="120"/>
      <c r="N10" s="120">
        <f>M10*$D10</f>
        <v>0</v>
      </c>
      <c r="O10" s="120"/>
      <c r="P10" s="120">
        <f>O10*$D10</f>
        <v>0</v>
      </c>
    </row>
    <row r="11" spans="1:16" x14ac:dyDescent="0.25">
      <c r="A11" s="117" t="s">
        <v>236</v>
      </c>
      <c r="B11" s="263">
        <v>3945917</v>
      </c>
      <c r="C11" s="15">
        <v>803550030</v>
      </c>
      <c r="D11" s="19">
        <v>6</v>
      </c>
      <c r="E11" s="19"/>
      <c r="F11" s="19">
        <f>E11*D11</f>
        <v>0</v>
      </c>
      <c r="G11" s="19"/>
      <c r="H11" s="131"/>
      <c r="I11" s="120"/>
      <c r="J11" s="120">
        <f>I11*$D11</f>
        <v>0</v>
      </c>
      <c r="K11" s="120"/>
      <c r="L11" s="120">
        <f>K11*$D11</f>
        <v>0</v>
      </c>
      <c r="M11" s="120"/>
      <c r="N11" s="120">
        <f>M11*$D11</f>
        <v>0</v>
      </c>
      <c r="O11" s="120"/>
      <c r="P11" s="120">
        <f>O11*$D11</f>
        <v>0</v>
      </c>
    </row>
    <row r="12" spans="1:16" x14ac:dyDescent="0.25">
      <c r="A12" s="117" t="s">
        <v>237</v>
      </c>
      <c r="B12" s="264">
        <v>3950661</v>
      </c>
      <c r="C12" s="15">
        <v>803720004</v>
      </c>
      <c r="D12" s="15">
        <v>6</v>
      </c>
      <c r="E12" s="15"/>
      <c r="F12" s="19">
        <f>E12*D12</f>
        <v>0</v>
      </c>
      <c r="G12" s="19"/>
      <c r="H12" s="131"/>
      <c r="I12" s="120"/>
      <c r="J12" s="120">
        <f>I12*$D12</f>
        <v>0</v>
      </c>
      <c r="K12" s="120"/>
      <c r="L12" s="120">
        <f>K12*$D12</f>
        <v>0</v>
      </c>
      <c r="M12" s="120"/>
      <c r="N12" s="120">
        <f>M12*$D12</f>
        <v>0</v>
      </c>
      <c r="O12" s="120"/>
      <c r="P12" s="120">
        <f>O12*$D12</f>
        <v>0</v>
      </c>
    </row>
    <row r="13" spans="1:16" x14ac:dyDescent="0.25">
      <c r="A13" s="117" t="s">
        <v>237</v>
      </c>
      <c r="B13" s="264">
        <v>3966244</v>
      </c>
      <c r="C13" s="15">
        <v>803550035</v>
      </c>
      <c r="D13" s="15">
        <v>6</v>
      </c>
      <c r="E13" s="15"/>
      <c r="F13" s="19">
        <f>E13*D13</f>
        <v>0</v>
      </c>
      <c r="G13" s="19"/>
      <c r="H13" s="131"/>
      <c r="I13" s="120"/>
      <c r="J13" s="120">
        <f>I13*$D13</f>
        <v>0</v>
      </c>
      <c r="K13" s="120"/>
      <c r="L13" s="120">
        <f>K13*$D13</f>
        <v>0</v>
      </c>
      <c r="M13" s="120"/>
      <c r="N13" s="120">
        <f>M13*$D13</f>
        <v>0</v>
      </c>
      <c r="O13" s="120"/>
      <c r="P13" s="120">
        <f>O13*$D13</f>
        <v>0</v>
      </c>
    </row>
    <row r="14" spans="1:16" ht="12.95" customHeight="1" x14ac:dyDescent="0.25">
      <c r="A14" s="117" t="s">
        <v>238</v>
      </c>
      <c r="B14" s="263">
        <v>4955530</v>
      </c>
      <c r="C14" s="15">
        <v>806550002</v>
      </c>
      <c r="D14" s="19">
        <v>6</v>
      </c>
      <c r="E14" s="19"/>
      <c r="F14" s="19">
        <f>E14*D14</f>
        <v>0</v>
      </c>
      <c r="G14" s="19"/>
      <c r="H14" s="131"/>
      <c r="I14" s="120"/>
      <c r="J14" s="120">
        <f>I14*$D14</f>
        <v>0</v>
      </c>
      <c r="K14" s="120"/>
      <c r="L14" s="120">
        <f>K14*$D14</f>
        <v>0</v>
      </c>
      <c r="M14" s="120"/>
      <c r="N14" s="120">
        <f>M14*$D14</f>
        <v>0</v>
      </c>
      <c r="O14" s="120"/>
      <c r="P14" s="120">
        <f>O14*$D14</f>
        <v>0</v>
      </c>
    </row>
    <row r="15" spans="1:16" ht="12.95" customHeight="1" x14ac:dyDescent="0.25">
      <c r="A15" s="117" t="s">
        <v>239</v>
      </c>
      <c r="B15" s="263">
        <v>4955643</v>
      </c>
      <c r="C15" s="15">
        <v>984550014</v>
      </c>
      <c r="D15" s="19">
        <v>1</v>
      </c>
      <c r="E15" s="19"/>
      <c r="F15" s="19">
        <f>E15*D15</f>
        <v>0</v>
      </c>
      <c r="G15" s="19"/>
      <c r="H15" s="131"/>
      <c r="I15" s="120"/>
      <c r="J15" s="120">
        <f>I15*$D15</f>
        <v>0</v>
      </c>
      <c r="K15" s="120"/>
      <c r="L15" s="120">
        <f>K15*$D15</f>
        <v>0</v>
      </c>
      <c r="M15" s="120"/>
      <c r="N15" s="120">
        <f>M15*$D15</f>
        <v>0</v>
      </c>
      <c r="O15" s="120"/>
      <c r="P15" s="120">
        <f>O15*$D15</f>
        <v>0</v>
      </c>
    </row>
    <row r="16" spans="1:16" ht="12.95" customHeight="1" x14ac:dyDescent="0.25">
      <c r="A16" s="117" t="s">
        <v>240</v>
      </c>
      <c r="B16" s="263">
        <v>3967014</v>
      </c>
      <c r="C16" s="15">
        <v>803550032</v>
      </c>
      <c r="D16" s="19">
        <v>1</v>
      </c>
      <c r="E16" s="19"/>
      <c r="F16" s="19">
        <f>E16*D16</f>
        <v>0</v>
      </c>
      <c r="G16" s="19"/>
      <c r="H16" s="131"/>
      <c r="I16" s="120"/>
      <c r="J16" s="120">
        <f>I16*$D16</f>
        <v>0</v>
      </c>
      <c r="K16" s="120"/>
      <c r="L16" s="120">
        <f>K16*$D16</f>
        <v>0</v>
      </c>
      <c r="M16" s="120"/>
      <c r="N16" s="120">
        <f>M16*$D16</f>
        <v>0</v>
      </c>
      <c r="O16" s="120"/>
      <c r="P16" s="120">
        <f>O16*$D16</f>
        <v>0</v>
      </c>
    </row>
    <row r="17" spans="1:16" ht="12.95" customHeight="1" x14ac:dyDescent="0.25">
      <c r="A17" s="117" t="s">
        <v>241</v>
      </c>
      <c r="B17" s="263">
        <v>5284904</v>
      </c>
      <c r="C17" s="15">
        <v>823550006</v>
      </c>
      <c r="D17" s="19">
        <v>1</v>
      </c>
      <c r="E17" s="19"/>
      <c r="F17" s="19">
        <f>E17*D17</f>
        <v>0</v>
      </c>
      <c r="G17" s="19"/>
      <c r="H17" s="131"/>
      <c r="I17" s="120"/>
      <c r="J17" s="120">
        <f>I17*$D17</f>
        <v>0</v>
      </c>
      <c r="K17" s="120"/>
      <c r="L17" s="120">
        <f>K17*$D17</f>
        <v>0</v>
      </c>
      <c r="M17" s="120"/>
      <c r="N17" s="120">
        <f>M17*$D17</f>
        <v>0</v>
      </c>
      <c r="O17" s="120"/>
      <c r="P17" s="120">
        <f>O17*$D17</f>
        <v>0</v>
      </c>
    </row>
    <row r="18" spans="1:16" ht="12.95" customHeight="1" x14ac:dyDescent="0.25">
      <c r="A18" s="117" t="s">
        <v>242</v>
      </c>
      <c r="B18" s="263">
        <v>4944670</v>
      </c>
      <c r="C18" s="15">
        <v>805550012</v>
      </c>
      <c r="D18" s="19">
        <v>6</v>
      </c>
      <c r="E18" s="19"/>
      <c r="F18" s="19">
        <f>E18*D18</f>
        <v>0</v>
      </c>
      <c r="G18" s="19"/>
      <c r="H18" s="131"/>
      <c r="I18" s="120"/>
      <c r="J18" s="120">
        <f>I18*$D18</f>
        <v>0</v>
      </c>
      <c r="K18" s="120"/>
      <c r="L18" s="120">
        <f>K18*$D18</f>
        <v>0</v>
      </c>
      <c r="M18" s="120"/>
      <c r="N18" s="120">
        <f>M18*$D18</f>
        <v>0</v>
      </c>
      <c r="O18" s="120"/>
      <c r="P18" s="120">
        <f>O18*$D18</f>
        <v>0</v>
      </c>
    </row>
    <row r="19" spans="1:16" ht="12.95" customHeight="1" x14ac:dyDescent="0.25">
      <c r="A19" s="117" t="s">
        <v>243</v>
      </c>
      <c r="B19" s="265">
        <v>4309417</v>
      </c>
      <c r="C19" s="15">
        <v>823550004</v>
      </c>
      <c r="D19" s="19">
        <v>1</v>
      </c>
      <c r="E19" s="19"/>
      <c r="F19" s="19">
        <f>E19*D19</f>
        <v>0</v>
      </c>
      <c r="G19" s="19"/>
      <c r="H19" s="131"/>
      <c r="I19" s="120"/>
      <c r="J19" s="120">
        <f>I19*$D19</f>
        <v>0</v>
      </c>
      <c r="K19" s="120"/>
      <c r="L19" s="120">
        <f>K19*$D19</f>
        <v>0</v>
      </c>
      <c r="M19" s="120"/>
      <c r="N19" s="120">
        <f>M19*$D19</f>
        <v>0</v>
      </c>
      <c r="O19" s="120"/>
      <c r="P19" s="120">
        <f>O19*$D19</f>
        <v>0</v>
      </c>
    </row>
    <row r="20" spans="1:16" ht="12.95" customHeight="1" x14ac:dyDescent="0.25">
      <c r="A20" s="117" t="s">
        <v>356</v>
      </c>
      <c r="B20" s="263">
        <v>4938827</v>
      </c>
      <c r="C20" s="15">
        <v>986720013</v>
      </c>
      <c r="D20" s="19">
        <v>1</v>
      </c>
      <c r="E20" s="19"/>
      <c r="F20" s="19">
        <f>E20*D20</f>
        <v>0</v>
      </c>
      <c r="G20" s="19"/>
      <c r="H20" s="131"/>
      <c r="I20" s="120"/>
      <c r="J20" s="120">
        <f>I20*$D20</f>
        <v>0</v>
      </c>
      <c r="K20" s="120"/>
      <c r="L20" s="120">
        <f>K20*$D20</f>
        <v>0</v>
      </c>
      <c r="M20" s="120"/>
      <c r="N20" s="120">
        <f>M20*$D20</f>
        <v>0</v>
      </c>
      <c r="O20" s="120"/>
      <c r="P20" s="120">
        <f>O20*$D20</f>
        <v>0</v>
      </c>
    </row>
    <row r="21" spans="1:16" x14ac:dyDescent="0.25">
      <c r="A21" s="117" t="s">
        <v>244</v>
      </c>
      <c r="B21" s="263" t="s">
        <v>288</v>
      </c>
      <c r="C21" s="15">
        <v>835720025</v>
      </c>
      <c r="D21" s="19">
        <v>6</v>
      </c>
      <c r="E21" s="19"/>
      <c r="F21" s="19">
        <f>E21*D21</f>
        <v>0</v>
      </c>
      <c r="G21" s="19"/>
      <c r="H21" s="131"/>
      <c r="I21" s="120"/>
      <c r="J21" s="120">
        <f>I21*$D21</f>
        <v>0</v>
      </c>
      <c r="K21" s="120"/>
      <c r="L21" s="120">
        <f>K21*$D21</f>
        <v>0</v>
      </c>
      <c r="M21" s="120"/>
      <c r="N21" s="120">
        <f>M21*$D21</f>
        <v>0</v>
      </c>
      <c r="O21" s="120"/>
      <c r="P21" s="120">
        <f>O21*$D21</f>
        <v>0</v>
      </c>
    </row>
    <row r="22" spans="1:16" x14ac:dyDescent="0.25">
      <c r="A22" s="117" t="s">
        <v>245</v>
      </c>
      <c r="B22" s="263" t="s">
        <v>289</v>
      </c>
      <c r="C22" s="15">
        <v>835550033</v>
      </c>
      <c r="D22" s="19">
        <v>1</v>
      </c>
      <c r="E22" s="19"/>
      <c r="F22" s="19">
        <f>E22*D22</f>
        <v>0</v>
      </c>
      <c r="G22" s="19"/>
      <c r="H22" s="131"/>
      <c r="I22" s="120"/>
      <c r="J22" s="120">
        <f>I22*$D22</f>
        <v>0</v>
      </c>
      <c r="K22" s="120"/>
      <c r="L22" s="120">
        <f>K22*$D22</f>
        <v>0</v>
      </c>
      <c r="M22" s="120"/>
      <c r="N22" s="120">
        <f>M22*$D22</f>
        <v>0</v>
      </c>
      <c r="O22" s="120"/>
      <c r="P22" s="120">
        <f>O22*$D22</f>
        <v>0</v>
      </c>
    </row>
    <row r="23" spans="1:16" x14ac:dyDescent="0.25">
      <c r="A23" s="117" t="s">
        <v>246</v>
      </c>
      <c r="B23" s="263">
        <v>4944337</v>
      </c>
      <c r="C23" s="15">
        <v>801550033</v>
      </c>
      <c r="D23" s="19">
        <v>6</v>
      </c>
      <c r="E23" s="19"/>
      <c r="F23" s="19">
        <f>E23*D23</f>
        <v>0</v>
      </c>
      <c r="G23" s="19"/>
      <c r="H23" s="131"/>
      <c r="I23" s="120"/>
      <c r="J23" s="120">
        <f>I23*$D23</f>
        <v>0</v>
      </c>
      <c r="K23" s="120"/>
      <c r="L23" s="120">
        <f>K23*$D23</f>
        <v>0</v>
      </c>
      <c r="M23" s="120"/>
      <c r="N23" s="120">
        <f>M23*$D23</f>
        <v>0</v>
      </c>
      <c r="O23" s="120"/>
      <c r="P23" s="120">
        <f>O23*$D23</f>
        <v>0</v>
      </c>
    </row>
    <row r="24" spans="1:16" x14ac:dyDescent="0.25">
      <c r="A24" s="117" t="s">
        <v>247</v>
      </c>
      <c r="B24" s="263" t="s">
        <v>290</v>
      </c>
      <c r="C24" s="15">
        <v>836720006</v>
      </c>
      <c r="D24" s="19">
        <v>1</v>
      </c>
      <c r="E24" s="19"/>
      <c r="F24" s="19">
        <f>E24*D24</f>
        <v>0</v>
      </c>
      <c r="G24" s="19"/>
      <c r="H24" s="131"/>
      <c r="I24" s="120"/>
      <c r="J24" s="120">
        <f>I24*$D24</f>
        <v>0</v>
      </c>
      <c r="K24" s="120"/>
      <c r="L24" s="120">
        <f>K24*$D24</f>
        <v>0</v>
      </c>
      <c r="M24" s="120"/>
      <c r="N24" s="120">
        <f>M24*$D24</f>
        <v>0</v>
      </c>
      <c r="O24" s="120"/>
      <c r="P24" s="120">
        <f>O24*$D24</f>
        <v>0</v>
      </c>
    </row>
    <row r="25" spans="1:16" x14ac:dyDescent="0.25">
      <c r="A25" s="117" t="s">
        <v>248</v>
      </c>
      <c r="B25" s="263">
        <v>4983588</v>
      </c>
      <c r="C25" s="15">
        <v>852720001</v>
      </c>
      <c r="D25" s="19">
        <v>1</v>
      </c>
      <c r="E25" s="19"/>
      <c r="F25" s="19">
        <f>E25*D25</f>
        <v>0</v>
      </c>
      <c r="G25" s="19"/>
      <c r="H25" s="131"/>
      <c r="I25" s="120"/>
      <c r="J25" s="120">
        <f>I25*$D25</f>
        <v>0</v>
      </c>
      <c r="K25" s="120"/>
      <c r="L25" s="120">
        <f>K25*$D25</f>
        <v>0</v>
      </c>
      <c r="M25" s="120"/>
      <c r="N25" s="120">
        <f>M25*$D25</f>
        <v>0</v>
      </c>
      <c r="O25" s="120"/>
      <c r="P25" s="120">
        <f>O25*$D25</f>
        <v>0</v>
      </c>
    </row>
    <row r="26" spans="1:16" x14ac:dyDescent="0.25">
      <c r="A26" s="117" t="s">
        <v>249</v>
      </c>
      <c r="B26" s="263">
        <v>5284362</v>
      </c>
      <c r="C26" s="19">
        <v>822720016</v>
      </c>
      <c r="D26" s="19">
        <v>1</v>
      </c>
      <c r="E26" s="19"/>
      <c r="F26" s="19">
        <f>E26*D26</f>
        <v>0</v>
      </c>
      <c r="G26" s="19"/>
      <c r="H26" s="131"/>
      <c r="I26" s="120"/>
      <c r="J26" s="120">
        <f>I26*$D26</f>
        <v>0</v>
      </c>
      <c r="K26" s="120"/>
      <c r="L26" s="120">
        <f>K26*$D26</f>
        <v>0</v>
      </c>
      <c r="M26" s="120"/>
      <c r="N26" s="120">
        <f>M26*$D26</f>
        <v>0</v>
      </c>
      <c r="O26" s="120"/>
      <c r="P26" s="120">
        <f>O26*$D26</f>
        <v>0</v>
      </c>
    </row>
    <row r="27" spans="1:16" x14ac:dyDescent="0.25">
      <c r="A27" s="117" t="s">
        <v>250</v>
      </c>
      <c r="B27" s="263">
        <v>4089889</v>
      </c>
      <c r="C27" s="15">
        <v>984550015</v>
      </c>
      <c r="D27" s="19">
        <v>1</v>
      </c>
      <c r="E27" s="19"/>
      <c r="F27" s="19">
        <f>E27*D27</f>
        <v>0</v>
      </c>
      <c r="G27" s="19"/>
      <c r="H27" s="131"/>
      <c r="I27" s="120"/>
      <c r="J27" s="120">
        <f>I27*$D27</f>
        <v>0</v>
      </c>
      <c r="K27" s="120"/>
      <c r="L27" s="120">
        <f>K27*$D27</f>
        <v>0</v>
      </c>
      <c r="M27" s="120"/>
      <c r="N27" s="120">
        <f>M27*$D27</f>
        <v>0</v>
      </c>
      <c r="O27" s="120"/>
      <c r="P27" s="120">
        <f>O27*$D27</f>
        <v>0</v>
      </c>
    </row>
    <row r="28" spans="1:16" x14ac:dyDescent="0.25">
      <c r="A28" s="117" t="s">
        <v>251</v>
      </c>
      <c r="B28" s="263">
        <v>4088832</v>
      </c>
      <c r="C28" s="15">
        <v>822720014</v>
      </c>
      <c r="D28" s="19">
        <v>1</v>
      </c>
      <c r="E28" s="19"/>
      <c r="F28" s="19">
        <f>E28*D28</f>
        <v>0</v>
      </c>
      <c r="G28" s="19"/>
      <c r="H28" s="131"/>
      <c r="I28" s="120"/>
      <c r="J28" s="120">
        <f>I28*$D28</f>
        <v>0</v>
      </c>
      <c r="K28" s="120"/>
      <c r="L28" s="120">
        <f>K28*$D28</f>
        <v>0</v>
      </c>
      <c r="M28" s="120"/>
      <c r="N28" s="120">
        <f>M28*$D28</f>
        <v>0</v>
      </c>
      <c r="O28" s="120"/>
      <c r="P28" s="120">
        <f>O28*$D28</f>
        <v>0</v>
      </c>
    </row>
    <row r="29" spans="1:16" x14ac:dyDescent="0.25">
      <c r="A29" s="117" t="s">
        <v>252</v>
      </c>
      <c r="B29" s="264">
        <v>2872277</v>
      </c>
      <c r="C29" s="15">
        <v>882720015</v>
      </c>
      <c r="D29" s="19">
        <v>1</v>
      </c>
      <c r="E29" s="19"/>
      <c r="F29" s="19">
        <f>E29*D29</f>
        <v>0</v>
      </c>
      <c r="G29" s="19"/>
      <c r="H29" s="131"/>
      <c r="I29" s="120"/>
      <c r="J29" s="120">
        <f>I29*$D29</f>
        <v>0</v>
      </c>
      <c r="K29" s="120"/>
      <c r="L29" s="120">
        <f>K29*$D29</f>
        <v>0</v>
      </c>
      <c r="M29" s="120"/>
      <c r="N29" s="120">
        <f>M29*$D29</f>
        <v>0</v>
      </c>
      <c r="O29" s="120"/>
      <c r="P29" s="120">
        <f>O29*$D29</f>
        <v>0</v>
      </c>
    </row>
    <row r="30" spans="1:16" x14ac:dyDescent="0.25">
      <c r="A30" s="117" t="s">
        <v>253</v>
      </c>
      <c r="B30" s="264">
        <v>2872279</v>
      </c>
      <c r="C30" s="15">
        <v>803720001</v>
      </c>
      <c r="D30" s="19">
        <v>1</v>
      </c>
      <c r="E30" s="19"/>
      <c r="F30" s="19">
        <f>E30*D30</f>
        <v>0</v>
      </c>
      <c r="G30" s="19"/>
      <c r="H30" s="131"/>
      <c r="I30" s="120"/>
      <c r="J30" s="120">
        <f>I30*$D30</f>
        <v>0</v>
      </c>
      <c r="K30" s="120"/>
      <c r="L30" s="120">
        <f>K30*$D30</f>
        <v>0</v>
      </c>
      <c r="M30" s="120"/>
      <c r="N30" s="120">
        <f>M30*$D30</f>
        <v>0</v>
      </c>
      <c r="O30" s="120"/>
      <c r="P30" s="120">
        <f>O30*$D30</f>
        <v>0</v>
      </c>
    </row>
    <row r="31" spans="1:16" x14ac:dyDescent="0.25">
      <c r="A31" s="117" t="s">
        <v>254</v>
      </c>
      <c r="B31" s="264">
        <v>4921517</v>
      </c>
      <c r="C31" s="15">
        <v>881720003</v>
      </c>
      <c r="D31" s="19">
        <v>1</v>
      </c>
      <c r="E31" s="19"/>
      <c r="F31" s="19">
        <f>E31*D31</f>
        <v>0</v>
      </c>
      <c r="G31" s="19"/>
      <c r="H31" s="131"/>
      <c r="I31" s="120"/>
      <c r="J31" s="120">
        <f>I31*$D31</f>
        <v>0</v>
      </c>
      <c r="K31" s="120"/>
      <c r="L31" s="120">
        <f>K31*$D31</f>
        <v>0</v>
      </c>
      <c r="M31" s="120"/>
      <c r="N31" s="120">
        <f>M31*$D31</f>
        <v>0</v>
      </c>
      <c r="O31" s="120"/>
      <c r="P31" s="120">
        <f>O31*$D31</f>
        <v>0</v>
      </c>
    </row>
    <row r="32" spans="1:16" x14ac:dyDescent="0.25">
      <c r="A32" s="117" t="s">
        <v>255</v>
      </c>
      <c r="B32" s="264">
        <v>4928593</v>
      </c>
      <c r="C32" s="15">
        <v>836720001</v>
      </c>
      <c r="D32" s="19">
        <v>1</v>
      </c>
      <c r="E32" s="19"/>
      <c r="F32" s="19">
        <f>E32*D32</f>
        <v>0</v>
      </c>
      <c r="G32" s="117"/>
      <c r="H32" s="131"/>
      <c r="I32" s="120"/>
      <c r="J32" s="120">
        <f>I32*$D32</f>
        <v>0</v>
      </c>
      <c r="K32" s="120"/>
      <c r="L32" s="120">
        <f>K32*$D32</f>
        <v>0</v>
      </c>
      <c r="M32" s="120"/>
      <c r="N32" s="120">
        <f>M32*$D32</f>
        <v>0</v>
      </c>
      <c r="O32" s="120"/>
      <c r="P32" s="120">
        <f>O32*$D32</f>
        <v>0</v>
      </c>
    </row>
    <row r="33" spans="1:16" x14ac:dyDescent="0.25">
      <c r="A33" s="117" t="s">
        <v>256</v>
      </c>
      <c r="B33" s="264">
        <v>3949988</v>
      </c>
      <c r="C33" s="15">
        <v>835720003</v>
      </c>
      <c r="D33" s="19">
        <v>1</v>
      </c>
      <c r="E33" s="19"/>
      <c r="F33" s="19">
        <f>E33*D33</f>
        <v>0</v>
      </c>
      <c r="G33" s="19"/>
      <c r="H33" s="131"/>
      <c r="I33" s="120"/>
      <c r="J33" s="120">
        <f>I33*$D33</f>
        <v>0</v>
      </c>
      <c r="K33" s="120"/>
      <c r="L33" s="120">
        <f>K33*$D33</f>
        <v>0</v>
      </c>
      <c r="M33" s="120"/>
      <c r="N33" s="120">
        <f>M33*$D33</f>
        <v>0</v>
      </c>
      <c r="O33" s="120"/>
      <c r="P33" s="120">
        <f>O33*$D33</f>
        <v>0</v>
      </c>
    </row>
    <row r="34" spans="1:16" x14ac:dyDescent="0.25">
      <c r="A34" s="117" t="s">
        <v>291</v>
      </c>
      <c r="B34" s="264" t="s">
        <v>292</v>
      </c>
      <c r="C34" s="15">
        <v>842550018</v>
      </c>
      <c r="D34" s="19">
        <v>1</v>
      </c>
      <c r="E34" s="19"/>
      <c r="F34" s="19">
        <f>E34*D34</f>
        <v>0</v>
      </c>
      <c r="G34" s="19"/>
      <c r="H34" s="131"/>
      <c r="I34" s="120"/>
      <c r="J34" s="120">
        <f>I34*$D34</f>
        <v>0</v>
      </c>
      <c r="K34" s="120"/>
      <c r="L34" s="120">
        <f>K34*$D34</f>
        <v>0</v>
      </c>
      <c r="M34" s="120"/>
      <c r="N34" s="120">
        <f>M34*$D34</f>
        <v>0</v>
      </c>
      <c r="O34" s="120"/>
      <c r="P34" s="120">
        <f>O34*$D34</f>
        <v>0</v>
      </c>
    </row>
    <row r="35" spans="1:16" x14ac:dyDescent="0.25">
      <c r="A35" s="266" t="s">
        <v>467</v>
      </c>
      <c r="B35" s="264">
        <v>2872288</v>
      </c>
      <c r="C35" s="267">
        <v>835720024</v>
      </c>
      <c r="D35" s="19">
        <v>6</v>
      </c>
      <c r="E35" s="41"/>
      <c r="F35" s="19">
        <f>E35*D35</f>
        <v>0</v>
      </c>
      <c r="G35" s="41"/>
      <c r="H35" s="131"/>
      <c r="I35" s="120"/>
      <c r="J35" s="120">
        <f>I35*$D35</f>
        <v>0</v>
      </c>
      <c r="K35" s="120"/>
      <c r="L35" s="120">
        <f>K35*$D35</f>
        <v>0</v>
      </c>
      <c r="M35" s="120"/>
      <c r="N35" s="120">
        <f>M35*$D35</f>
        <v>0</v>
      </c>
      <c r="O35" s="120"/>
      <c r="P35" s="120">
        <f>O35*$D35</f>
        <v>0</v>
      </c>
    </row>
    <row r="36" spans="1:16" x14ac:dyDescent="0.25">
      <c r="A36" s="266" t="s">
        <v>294</v>
      </c>
      <c r="B36" s="268">
        <v>5260634</v>
      </c>
      <c r="C36" s="269">
        <v>835720017</v>
      </c>
      <c r="D36" s="41">
        <v>1</v>
      </c>
      <c r="E36" s="41"/>
      <c r="F36" s="19">
        <f>E36*D36</f>
        <v>0</v>
      </c>
      <c r="G36" s="41"/>
      <c r="H36" s="131"/>
      <c r="I36" s="120"/>
      <c r="J36" s="120">
        <f>I36*$D36</f>
        <v>0</v>
      </c>
      <c r="K36" s="120"/>
      <c r="L36" s="120">
        <f>K36*$D36</f>
        <v>0</v>
      </c>
      <c r="M36" s="120"/>
      <c r="N36" s="120">
        <f>M36*$D36</f>
        <v>0</v>
      </c>
      <c r="O36" s="120"/>
      <c r="P36" s="120">
        <f>O36*$D36</f>
        <v>0</v>
      </c>
    </row>
    <row r="40" spans="1:16" ht="15.75" thickBot="1" x14ac:dyDescent="0.3">
      <c r="A40" s="234" t="s">
        <v>367</v>
      </c>
      <c r="B40" s="48" t="s">
        <v>368</v>
      </c>
      <c r="C40" s="48">
        <v>971710007</v>
      </c>
      <c r="D40" s="272">
        <v>1</v>
      </c>
      <c r="E40" s="23"/>
      <c r="F40" s="369">
        <f t="shared" ref="F40" si="0">E40*D40</f>
        <v>0</v>
      </c>
      <c r="G40" s="273"/>
      <c r="H40" s="131"/>
      <c r="I40" s="120"/>
      <c r="J40" s="120">
        <f t="shared" ref="J40" si="1">I40*$D40</f>
        <v>0</v>
      </c>
      <c r="K40" s="120"/>
      <c r="L40" s="120">
        <f t="shared" ref="L40" si="2">K40*$D40</f>
        <v>0</v>
      </c>
      <c r="M40" s="120"/>
      <c r="N40" s="120">
        <f t="shared" ref="N40" si="3">M40*$D40</f>
        <v>0</v>
      </c>
      <c r="O40" s="120"/>
      <c r="P40" s="120">
        <f t="shared" ref="P40" si="4">O40*$D40</f>
        <v>0</v>
      </c>
    </row>
    <row r="41" spans="1:16" ht="15.75" thickBot="1" x14ac:dyDescent="0.3">
      <c r="A41" s="381" t="s">
        <v>468</v>
      </c>
      <c r="B41" s="382" t="s">
        <v>462</v>
      </c>
      <c r="C41" s="383" t="s">
        <v>463</v>
      </c>
      <c r="D41" s="384">
        <v>1</v>
      </c>
      <c r="E41" s="23"/>
      <c r="F41" s="369">
        <f>E41*D41</f>
        <v>0</v>
      </c>
      <c r="G41" s="273"/>
      <c r="H41" s="131"/>
      <c r="I41" s="120"/>
      <c r="J41" s="120">
        <f>I41*$D41</f>
        <v>0</v>
      </c>
      <c r="K41" s="120"/>
      <c r="L41" s="120">
        <f>K41*$D41</f>
        <v>0</v>
      </c>
      <c r="M41" s="120"/>
      <c r="N41" s="120">
        <f>M41*$D41</f>
        <v>0</v>
      </c>
      <c r="O41" s="120"/>
      <c r="P41" s="120">
        <f>O41*$D41</f>
        <v>0</v>
      </c>
    </row>
    <row r="42" spans="1:16" ht="15.75" thickBot="1" x14ac:dyDescent="0.3">
      <c r="A42" s="285"/>
      <c r="B42" s="296"/>
      <c r="C42" s="286"/>
      <c r="D42" s="286"/>
      <c r="E42" s="287" t="s">
        <v>421</v>
      </c>
      <c r="F42" s="335">
        <f>SUM(F9:F41)</f>
        <v>0</v>
      </c>
      <c r="G42" s="378"/>
      <c r="H42" s="274"/>
      <c r="J42" s="335">
        <f>SUM(J9:J41)</f>
        <v>0</v>
      </c>
      <c r="L42" s="335">
        <f>SUM(L9:L41)</f>
        <v>0</v>
      </c>
      <c r="N42" s="335">
        <f>SUM(N9:N41)</f>
        <v>0</v>
      </c>
      <c r="P42" s="335">
        <f>SUM(P9:P41)</f>
        <v>0</v>
      </c>
    </row>
    <row r="43" spans="1:16" s="153" customFormat="1" ht="15.75" thickBot="1" x14ac:dyDescent="0.3">
      <c r="E43" s="327" t="s">
        <v>443</v>
      </c>
      <c r="F43" s="153">
        <v>352</v>
      </c>
      <c r="G43" s="274"/>
      <c r="H43" s="274"/>
    </row>
    <row r="44" spans="1:16" s="153" customFormat="1" ht="15.75" thickBot="1" x14ac:dyDescent="0.3">
      <c r="E44" s="288" t="s">
        <v>442</v>
      </c>
      <c r="F44" s="331">
        <f>F42*$F43</f>
        <v>0</v>
      </c>
      <c r="J44" s="331">
        <f>J42*$F43</f>
        <v>0</v>
      </c>
      <c r="L44" s="331">
        <f>L42*$F43</f>
        <v>0</v>
      </c>
      <c r="N44" s="331">
        <f>N42*$F43</f>
        <v>0</v>
      </c>
      <c r="P44" s="331">
        <f>P42*$F43</f>
        <v>0</v>
      </c>
    </row>
    <row r="45" spans="1:16" s="153" customFormat="1" ht="15.75" thickBot="1" x14ac:dyDescent="0.3">
      <c r="F45" s="229"/>
    </row>
    <row r="46" spans="1:16" ht="14.45" customHeight="1" thickTop="1" thickBot="1" x14ac:dyDescent="0.3">
      <c r="A46" s="153"/>
      <c r="B46" s="319" t="s">
        <v>454</v>
      </c>
      <c r="C46" s="153"/>
      <c r="D46" s="319"/>
      <c r="E46" s="356">
        <f xml:space="preserve"> SUM(F44+J44+L44+N44+P44)</f>
        <v>0</v>
      </c>
      <c r="F46" s="319"/>
      <c r="G46" s="153"/>
      <c r="H46" s="153"/>
    </row>
    <row r="47" spans="1:16" s="153" customFormat="1" ht="15.75" thickTop="1" x14ac:dyDescent="0.25">
      <c r="C47" s="155"/>
      <c r="D47" s="155"/>
      <c r="E47" s="155"/>
      <c r="F47" s="155"/>
      <c r="G47" s="155"/>
      <c r="H47" s="155"/>
    </row>
    <row r="48" spans="1:16" s="153" customFormat="1" x14ac:dyDescent="0.25"/>
    <row r="49" s="153" customFormat="1" x14ac:dyDescent="0.25"/>
    <row r="50" s="153" customFormat="1" x14ac:dyDescent="0.25"/>
    <row r="51" s="153" customFormat="1" x14ac:dyDescent="0.25"/>
    <row r="52" s="153" customFormat="1" x14ac:dyDescent="0.25"/>
  </sheetData>
  <mergeCells count="4">
    <mergeCell ref="A1:G1"/>
    <mergeCell ref="A2:D2"/>
    <mergeCell ref="A6:I6"/>
    <mergeCell ref="A7:D7"/>
  </mergeCells>
  <pageMargins left="0.2" right="0.2" top="1" bottom="0.75" header="0.3" footer="0.3"/>
  <pageSetup paperSize="5" scale="84" fitToHeight="0" orientation="landscape" r:id="rId1"/>
  <headerFooter>
    <oddHeader>&amp;CMIDLIFE OVERHAUL
PARTS KITS
999-63-0006 Engine Kit</oddHead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45"/>
  <sheetViews>
    <sheetView zoomScaleNormal="100" workbookViewId="0">
      <selection activeCell="E9" sqref="E9"/>
    </sheetView>
  </sheetViews>
  <sheetFormatPr defaultRowHeight="15" x14ac:dyDescent="0.25"/>
  <cols>
    <col min="1" max="1" width="26.7109375" bestFit="1" customWidth="1"/>
    <col min="2" max="2" width="8.28515625" bestFit="1" customWidth="1"/>
    <col min="3" max="3" width="11.85546875" bestFit="1" customWidth="1"/>
    <col min="4" max="4" width="5.85546875" bestFit="1" customWidth="1"/>
    <col min="5" max="5" width="13.140625" customWidth="1"/>
    <col min="6" max="6" width="12.7109375" bestFit="1" customWidth="1"/>
    <col min="7" max="7" width="8.28515625" customWidth="1"/>
    <col min="8" max="8" width="20.7109375" customWidth="1"/>
    <col min="9" max="9" width="13.140625" customWidth="1"/>
    <col min="10" max="10" width="12.7109375" bestFit="1" customWidth="1"/>
    <col min="11" max="11" width="13.140625" customWidth="1"/>
    <col min="12" max="12" width="12.7109375" bestFit="1" customWidth="1"/>
    <col min="13" max="13" width="13.140625" customWidth="1"/>
    <col min="14" max="14" width="12.7109375" bestFit="1" customWidth="1"/>
    <col min="15" max="15" width="13.140625" customWidth="1"/>
    <col min="16" max="16" width="12.7109375" bestFit="1" customWidth="1"/>
  </cols>
  <sheetData>
    <row r="1" spans="1:16" s="106" customFormat="1" ht="15.75" thickBot="1" x14ac:dyDescent="0.3">
      <c r="A1" s="391" t="s">
        <v>436</v>
      </c>
      <c r="B1" s="392"/>
      <c r="C1" s="392"/>
      <c r="D1" s="392"/>
      <c r="E1" s="392"/>
      <c r="F1" s="392"/>
      <c r="G1" s="393"/>
      <c r="H1" s="350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72" t="s">
        <v>422</v>
      </c>
      <c r="B8" s="69" t="s">
        <v>1</v>
      </c>
      <c r="C8" s="69" t="s">
        <v>357</v>
      </c>
      <c r="D8" s="69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7" t="s">
        <v>170</v>
      </c>
      <c r="B9" s="6">
        <v>29530328</v>
      </c>
      <c r="C9" s="6">
        <v>906550102</v>
      </c>
      <c r="D9" s="6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7" t="s">
        <v>171</v>
      </c>
      <c r="B10" s="9">
        <v>23016014</v>
      </c>
      <c r="C10" s="9">
        <v>906390729</v>
      </c>
      <c r="D10" s="9">
        <v>3</v>
      </c>
      <c r="E10" s="9"/>
      <c r="F10" s="6">
        <f t="shared" ref="F10:F32" si="0">E10*D10</f>
        <v>0</v>
      </c>
      <c r="G10" s="40"/>
      <c r="H10" s="349"/>
      <c r="I10" s="120"/>
      <c r="J10" s="120">
        <f t="shared" ref="J10:J32" si="1">I10*$D10</f>
        <v>0</v>
      </c>
      <c r="K10" s="120"/>
      <c r="L10" s="120">
        <f t="shared" ref="L10:L32" si="2">K10*$D10</f>
        <v>0</v>
      </c>
      <c r="M10" s="120"/>
      <c r="N10" s="120">
        <f t="shared" ref="N10:N32" si="3">M10*$D10</f>
        <v>0</v>
      </c>
      <c r="O10" s="120"/>
      <c r="P10" s="120">
        <f t="shared" ref="P10:P32" si="4">O10*$D10</f>
        <v>0</v>
      </c>
    </row>
    <row r="11" spans="1:16" x14ac:dyDescent="0.25">
      <c r="A11" s="7" t="s">
        <v>172</v>
      </c>
      <c r="B11" s="9">
        <v>29540623</v>
      </c>
      <c r="C11" s="9">
        <v>906720056</v>
      </c>
      <c r="D11" s="9">
        <v>1</v>
      </c>
      <c r="E11" s="9"/>
      <c r="F11" s="6">
        <f t="shared" si="0"/>
        <v>0</v>
      </c>
      <c r="G11" s="40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x14ac:dyDescent="0.25">
      <c r="A12" s="7" t="s">
        <v>173</v>
      </c>
      <c r="B12" s="9">
        <v>29538787</v>
      </c>
      <c r="C12" s="9">
        <v>906720057</v>
      </c>
      <c r="D12" s="9">
        <v>1</v>
      </c>
      <c r="E12" s="9"/>
      <c r="F12" s="6">
        <f t="shared" si="0"/>
        <v>0</v>
      </c>
      <c r="G12" s="40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x14ac:dyDescent="0.25">
      <c r="A13" s="7" t="s">
        <v>174</v>
      </c>
      <c r="B13" s="9">
        <v>29538781</v>
      </c>
      <c r="C13" s="9">
        <v>906720058</v>
      </c>
      <c r="D13" s="9">
        <v>1</v>
      </c>
      <c r="E13" s="9"/>
      <c r="F13" s="6">
        <f t="shared" si="0"/>
        <v>0</v>
      </c>
      <c r="G13" s="40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x14ac:dyDescent="0.25">
      <c r="A14" s="7" t="s">
        <v>175</v>
      </c>
      <c r="B14" s="9">
        <v>29506484</v>
      </c>
      <c r="C14" s="9">
        <v>906550078</v>
      </c>
      <c r="D14" s="9">
        <v>2</v>
      </c>
      <c r="E14" s="9"/>
      <c r="F14" s="6">
        <f t="shared" si="0"/>
        <v>0</v>
      </c>
      <c r="G14" s="40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7" t="s">
        <v>176</v>
      </c>
      <c r="B15" s="9">
        <v>29540582</v>
      </c>
      <c r="C15" s="9">
        <v>906720043</v>
      </c>
      <c r="D15" s="9">
        <v>4</v>
      </c>
      <c r="E15" s="9"/>
      <c r="F15" s="6">
        <f t="shared" si="0"/>
        <v>0</v>
      </c>
      <c r="G15" s="40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7" t="s">
        <v>177</v>
      </c>
      <c r="B16" s="9">
        <v>29545946</v>
      </c>
      <c r="C16" s="9">
        <v>906720020</v>
      </c>
      <c r="D16" s="9">
        <v>1</v>
      </c>
      <c r="E16" s="9"/>
      <c r="F16" s="6">
        <f t="shared" si="0"/>
        <v>0</v>
      </c>
      <c r="G16" s="40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7" t="s">
        <v>178</v>
      </c>
      <c r="B17" s="9">
        <v>29541066</v>
      </c>
      <c r="C17" s="9">
        <v>906720021</v>
      </c>
      <c r="D17" s="9">
        <v>2</v>
      </c>
      <c r="E17" s="9"/>
      <c r="F17" s="6">
        <f t="shared" si="0"/>
        <v>0</v>
      </c>
      <c r="G17" s="40"/>
      <c r="H17" s="34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x14ac:dyDescent="0.25">
      <c r="A18" s="7" t="s">
        <v>179</v>
      </c>
      <c r="B18" s="9">
        <v>29540664</v>
      </c>
      <c r="C18" s="9">
        <v>906720022</v>
      </c>
      <c r="D18" s="9">
        <v>2</v>
      </c>
      <c r="E18" s="9"/>
      <c r="F18" s="6">
        <f t="shared" si="0"/>
        <v>0</v>
      </c>
      <c r="G18" s="40"/>
      <c r="H18" s="349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x14ac:dyDescent="0.25">
      <c r="A19" s="7" t="s">
        <v>180</v>
      </c>
      <c r="B19" s="9">
        <v>29538829</v>
      </c>
      <c r="C19" s="9">
        <v>906720023</v>
      </c>
      <c r="D19" s="9">
        <v>2</v>
      </c>
      <c r="E19" s="9"/>
      <c r="F19" s="6">
        <f t="shared" si="0"/>
        <v>0</v>
      </c>
      <c r="G19" s="40"/>
      <c r="H19" s="349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x14ac:dyDescent="0.25">
      <c r="A20" s="7" t="s">
        <v>181</v>
      </c>
      <c r="B20" s="9">
        <v>29538831</v>
      </c>
      <c r="C20" s="9">
        <v>906720024</v>
      </c>
      <c r="D20" s="9">
        <v>1</v>
      </c>
      <c r="E20" s="9"/>
      <c r="F20" s="6">
        <f t="shared" si="0"/>
        <v>0</v>
      </c>
      <c r="G20" s="40"/>
      <c r="H20" s="349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x14ac:dyDescent="0.25">
      <c r="A21" s="7" t="s">
        <v>182</v>
      </c>
      <c r="B21" s="9">
        <v>29541050</v>
      </c>
      <c r="C21" s="9">
        <v>906720025</v>
      </c>
      <c r="D21" s="9">
        <v>4</v>
      </c>
      <c r="E21" s="9"/>
      <c r="F21" s="6">
        <f t="shared" si="0"/>
        <v>0</v>
      </c>
      <c r="G21" s="40"/>
      <c r="H21" s="349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x14ac:dyDescent="0.25">
      <c r="A22" s="7" t="s">
        <v>183</v>
      </c>
      <c r="B22" s="9">
        <v>29545948</v>
      </c>
      <c r="C22" s="9">
        <v>906720026</v>
      </c>
      <c r="D22" s="9">
        <v>1</v>
      </c>
      <c r="E22" s="9"/>
      <c r="F22" s="6">
        <f t="shared" si="0"/>
        <v>0</v>
      </c>
      <c r="G22" s="40"/>
      <c r="H22" s="349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x14ac:dyDescent="0.25">
      <c r="A23" s="7" t="s">
        <v>184</v>
      </c>
      <c r="B23" s="9">
        <v>29551466</v>
      </c>
      <c r="C23" s="9">
        <v>906720027</v>
      </c>
      <c r="D23" s="9">
        <v>6</v>
      </c>
      <c r="E23" s="9"/>
      <c r="F23" s="6">
        <f t="shared" si="0"/>
        <v>0</v>
      </c>
      <c r="G23" s="7"/>
      <c r="H23" s="349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x14ac:dyDescent="0.25">
      <c r="A24" s="7" t="s">
        <v>185</v>
      </c>
      <c r="B24" s="9">
        <v>29551875</v>
      </c>
      <c r="C24" s="9">
        <v>906720030</v>
      </c>
      <c r="D24" s="9">
        <v>2</v>
      </c>
      <c r="E24" s="9"/>
      <c r="F24" s="6">
        <f t="shared" si="0"/>
        <v>0</v>
      </c>
      <c r="G24" s="40"/>
      <c r="H24" s="349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x14ac:dyDescent="0.25">
      <c r="A25" s="7" t="s">
        <v>186</v>
      </c>
      <c r="B25" s="9">
        <v>29549608</v>
      </c>
      <c r="C25" s="9">
        <v>906720031</v>
      </c>
      <c r="D25" s="9">
        <v>2</v>
      </c>
      <c r="E25" s="9"/>
      <c r="F25" s="6">
        <f t="shared" si="0"/>
        <v>0</v>
      </c>
      <c r="G25" s="40"/>
      <c r="H25" s="349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x14ac:dyDescent="0.25">
      <c r="A26" s="7" t="s">
        <v>187</v>
      </c>
      <c r="B26" s="9">
        <v>29541233</v>
      </c>
      <c r="C26" s="9">
        <v>906720032</v>
      </c>
      <c r="D26" s="9">
        <v>1</v>
      </c>
      <c r="E26" s="9"/>
      <c r="F26" s="6">
        <f t="shared" si="0"/>
        <v>0</v>
      </c>
      <c r="G26" s="40"/>
      <c r="H26" s="349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x14ac:dyDescent="0.25">
      <c r="A27" s="7" t="s">
        <v>188</v>
      </c>
      <c r="B27" s="9">
        <v>29538721</v>
      </c>
      <c r="C27" s="9">
        <v>906720044</v>
      </c>
      <c r="D27" s="9">
        <v>2</v>
      </c>
      <c r="E27" s="9"/>
      <c r="F27" s="6">
        <f t="shared" si="0"/>
        <v>0</v>
      </c>
      <c r="G27" s="40"/>
      <c r="H27" s="349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x14ac:dyDescent="0.25">
      <c r="A28" s="7" t="s">
        <v>189</v>
      </c>
      <c r="B28" s="10">
        <v>29545785</v>
      </c>
      <c r="C28" s="10">
        <v>906720001</v>
      </c>
      <c r="D28" s="9">
        <v>1</v>
      </c>
      <c r="E28" s="9"/>
      <c r="F28" s="6">
        <f t="shared" si="0"/>
        <v>0</v>
      </c>
      <c r="G28" s="40"/>
      <c r="H28" s="349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x14ac:dyDescent="0.25">
      <c r="A29" s="40" t="s">
        <v>190</v>
      </c>
      <c r="B29" s="9">
        <v>29539579</v>
      </c>
      <c r="C29" s="9">
        <v>906750001</v>
      </c>
      <c r="D29" s="9">
        <v>1</v>
      </c>
      <c r="E29" s="9"/>
      <c r="F29" s="6">
        <f t="shared" si="0"/>
        <v>0</v>
      </c>
      <c r="G29" s="40"/>
      <c r="H29" s="349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x14ac:dyDescent="0.25">
      <c r="A30" s="7" t="s">
        <v>191</v>
      </c>
      <c r="B30" s="6">
        <v>29541232</v>
      </c>
      <c r="C30" s="6">
        <v>906720033</v>
      </c>
      <c r="D30" s="6">
        <v>1</v>
      </c>
      <c r="E30" s="9"/>
      <c r="F30" s="6">
        <f t="shared" si="0"/>
        <v>0</v>
      </c>
      <c r="G30" s="40"/>
      <c r="H30" s="349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x14ac:dyDescent="0.25">
      <c r="A31" s="7" t="s">
        <v>192</v>
      </c>
      <c r="B31" s="6">
        <v>29538747</v>
      </c>
      <c r="C31" s="6">
        <v>906720034</v>
      </c>
      <c r="D31" s="6">
        <v>1</v>
      </c>
      <c r="E31" s="9"/>
      <c r="F31" s="6">
        <f t="shared" si="0"/>
        <v>0</v>
      </c>
      <c r="G31" s="40"/>
      <c r="H31" s="349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5.75" thickBot="1" x14ac:dyDescent="0.3">
      <c r="A32" s="5" t="s">
        <v>293</v>
      </c>
      <c r="B32" s="68">
        <v>29543432</v>
      </c>
      <c r="C32" s="95">
        <v>906550291</v>
      </c>
      <c r="D32" s="68">
        <v>2</v>
      </c>
      <c r="E32" s="9"/>
      <c r="F32" s="6">
        <f t="shared" si="0"/>
        <v>0</v>
      </c>
      <c r="G32" s="40"/>
      <c r="H32" s="349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5.75" thickBot="1" x14ac:dyDescent="0.3">
      <c r="A33" s="293"/>
      <c r="B33" s="294"/>
      <c r="C33" s="294"/>
      <c r="D33" s="294"/>
      <c r="E33" s="295" t="s">
        <v>421</v>
      </c>
      <c r="F33" s="345">
        <f>SUM(F9:F32)</f>
        <v>0</v>
      </c>
      <c r="G33" s="346"/>
      <c r="H33" s="3"/>
      <c r="J33" s="345">
        <f>SUM(J9:J32)</f>
        <v>0</v>
      </c>
      <c r="L33" s="345">
        <f>SUM(L9:L32)</f>
        <v>0</v>
      </c>
      <c r="N33" s="345">
        <f>SUM(N9:N32)</f>
        <v>0</v>
      </c>
      <c r="P33" s="345">
        <f>SUM(P9:P32)</f>
        <v>0</v>
      </c>
    </row>
    <row r="34" spans="1:16" s="186" customFormat="1" ht="15.75" thickBot="1" x14ac:dyDescent="0.3">
      <c r="E34" s="327" t="s">
        <v>443</v>
      </c>
      <c r="F34" s="153">
        <v>351</v>
      </c>
    </row>
    <row r="35" spans="1:16" s="186" customFormat="1" ht="15.75" thickBot="1" x14ac:dyDescent="0.3">
      <c r="E35" s="288" t="s">
        <v>442</v>
      </c>
      <c r="F35" s="331">
        <f>F33*$F34</f>
        <v>0</v>
      </c>
      <c r="J35" s="331">
        <f>J33*$F34</f>
        <v>0</v>
      </c>
      <c r="L35" s="331">
        <f>L33*$F34</f>
        <v>0</v>
      </c>
      <c r="N35" s="331">
        <f>N33*$F34</f>
        <v>0</v>
      </c>
      <c r="P35" s="331">
        <f>P33*$F34</f>
        <v>0</v>
      </c>
    </row>
    <row r="36" spans="1:16" s="186" customFormat="1" ht="15.75" thickBot="1" x14ac:dyDescent="0.3"/>
    <row r="37" spans="1:16" s="141" customFormat="1" ht="14.45" customHeight="1" thickTop="1" thickBot="1" x14ac:dyDescent="0.3">
      <c r="A37" s="153"/>
      <c r="B37" s="319" t="s">
        <v>454</v>
      </c>
      <c r="C37" s="153"/>
      <c r="D37" s="319"/>
      <c r="E37" s="356">
        <f xml:space="preserve"> SUM(F35+J35+L35+N35+P35)</f>
        <v>0</v>
      </c>
      <c r="F37" s="319"/>
      <c r="G37" s="153"/>
      <c r="H37" s="153"/>
    </row>
    <row r="38" spans="1:16" s="186" customFormat="1" ht="15.75" thickTop="1" x14ac:dyDescent="0.25">
      <c r="C38" s="187"/>
      <c r="D38" s="187"/>
      <c r="E38" s="187"/>
      <c r="F38" s="187"/>
      <c r="G38" s="187"/>
      <c r="H38" s="187"/>
    </row>
    <row r="39" spans="1:16" s="186" customFormat="1" x14ac:dyDescent="0.25"/>
    <row r="40" spans="1:16" s="186" customFormat="1" x14ac:dyDescent="0.25"/>
    <row r="41" spans="1:16" s="186" customFormat="1" x14ac:dyDescent="0.25"/>
    <row r="42" spans="1:16" s="186" customFormat="1" x14ac:dyDescent="0.25"/>
    <row r="43" spans="1:16" x14ac:dyDescent="0.25">
      <c r="A43" s="3"/>
      <c r="B43" s="3"/>
      <c r="C43" s="3"/>
      <c r="D43" s="3"/>
      <c r="E43" s="3"/>
      <c r="F43" s="3"/>
      <c r="G43" s="3"/>
      <c r="H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1" fitToHeight="0" orientation="landscape" r:id="rId1"/>
  <headerFooter>
    <oddHeader>&amp;CMIDLIFE OVERHAUL
PARTS KITS</oddHeader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1"/>
  <sheetViews>
    <sheetView zoomScaleNormal="100" workbookViewId="0">
      <selection activeCell="E9" sqref="E9"/>
    </sheetView>
  </sheetViews>
  <sheetFormatPr defaultRowHeight="15" x14ac:dyDescent="0.25"/>
  <cols>
    <col min="1" max="1" width="14.7109375" style="141" bestFit="1" customWidth="1"/>
    <col min="2" max="3" width="11.855468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409" t="s">
        <v>437</v>
      </c>
      <c r="B1" s="409"/>
      <c r="C1" s="409"/>
      <c r="D1" s="409"/>
      <c r="E1" s="409"/>
      <c r="F1" s="409"/>
      <c r="G1" s="409"/>
      <c r="H1" s="376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x14ac:dyDescent="0.25">
      <c r="A9" s="47" t="s">
        <v>193</v>
      </c>
      <c r="B9" s="275" t="s">
        <v>399</v>
      </c>
      <c r="C9" s="49">
        <v>987650522</v>
      </c>
      <c r="D9" s="14">
        <v>4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x14ac:dyDescent="0.25">
      <c r="A10" s="47" t="s">
        <v>194</v>
      </c>
      <c r="B10" s="275" t="s">
        <v>400</v>
      </c>
      <c r="C10" s="49">
        <v>987650520</v>
      </c>
      <c r="D10" s="21">
        <v>8</v>
      </c>
      <c r="E10" s="21"/>
      <c r="F10" s="145">
        <f>E10*D10</f>
        <v>0</v>
      </c>
      <c r="G10" s="117"/>
      <c r="H10" s="377"/>
      <c r="I10" s="120"/>
      <c r="J10" s="120">
        <f t="shared" ref="J10:J12" si="0">I10*$D10</f>
        <v>0</v>
      </c>
      <c r="K10" s="120"/>
      <c r="L10" s="120">
        <f t="shared" ref="L10:L12" si="1">K10*$D10</f>
        <v>0</v>
      </c>
      <c r="M10" s="120"/>
      <c r="N10" s="120">
        <f t="shared" ref="N10:N12" si="2">M10*$D10</f>
        <v>0</v>
      </c>
      <c r="O10" s="120"/>
      <c r="P10" s="120">
        <f t="shared" ref="P10:P12" si="3">O10*$D10</f>
        <v>0</v>
      </c>
    </row>
    <row r="11" spans="1:16" x14ac:dyDescent="0.25">
      <c r="A11" s="75" t="s">
        <v>210</v>
      </c>
      <c r="B11" s="297" t="s">
        <v>401</v>
      </c>
      <c r="C11" s="298">
        <v>987650558</v>
      </c>
      <c r="D11" s="221">
        <v>1</v>
      </c>
      <c r="E11" s="221"/>
      <c r="F11" s="154">
        <f>E11*D11</f>
        <v>0</v>
      </c>
      <c r="G11" s="299"/>
      <c r="H11" s="377"/>
      <c r="I11" s="120"/>
      <c r="J11" s="120">
        <f t="shared" si="0"/>
        <v>0</v>
      </c>
      <c r="K11" s="120"/>
      <c r="L11" s="120">
        <f t="shared" si="1"/>
        <v>0</v>
      </c>
      <c r="M11" s="120"/>
      <c r="N11" s="120">
        <f t="shared" si="2"/>
        <v>0</v>
      </c>
      <c r="O11" s="120"/>
      <c r="P11" s="120">
        <f t="shared" si="3"/>
        <v>0</v>
      </c>
    </row>
    <row r="12" spans="1:16" ht="15.75" thickBot="1" x14ac:dyDescent="0.3">
      <c r="A12" s="98" t="s">
        <v>195</v>
      </c>
      <c r="B12" s="276" t="s">
        <v>402</v>
      </c>
      <c r="C12" s="99">
        <v>987650543</v>
      </c>
      <c r="D12" s="277">
        <v>2</v>
      </c>
      <c r="E12" s="277"/>
      <c r="F12" s="152">
        <f>E12*D12</f>
        <v>0</v>
      </c>
      <c r="G12" s="278"/>
      <c r="H12" s="377"/>
      <c r="I12" s="120"/>
      <c r="J12" s="120">
        <f t="shared" si="0"/>
        <v>0</v>
      </c>
      <c r="K12" s="120"/>
      <c r="L12" s="120">
        <f t="shared" si="1"/>
        <v>0</v>
      </c>
      <c r="M12" s="120"/>
      <c r="N12" s="120">
        <f t="shared" si="2"/>
        <v>0</v>
      </c>
      <c r="O12" s="120"/>
      <c r="P12" s="120">
        <f t="shared" si="3"/>
        <v>0</v>
      </c>
    </row>
    <row r="13" spans="1:16" ht="15.75" thickBot="1" x14ac:dyDescent="0.3">
      <c r="A13" s="285"/>
      <c r="B13" s="286"/>
      <c r="C13" s="286"/>
      <c r="D13" s="286"/>
      <c r="E13" s="287" t="s">
        <v>421</v>
      </c>
      <c r="F13" s="379">
        <f>SUM(F9:F12)</f>
        <v>0</v>
      </c>
      <c r="G13" s="336"/>
      <c r="H13" s="153"/>
      <c r="J13" s="379">
        <f>SUM(J9:J12)</f>
        <v>0</v>
      </c>
      <c r="L13" s="379">
        <f>SUM(L9:L12)</f>
        <v>0</v>
      </c>
      <c r="N13" s="379">
        <f>SUM(N9:N12)</f>
        <v>0</v>
      </c>
      <c r="P13" s="379">
        <f>SUM(P9:P12)</f>
        <v>0</v>
      </c>
    </row>
    <row r="14" spans="1:16" s="153" customFormat="1" ht="15.75" thickBot="1" x14ac:dyDescent="0.3">
      <c r="E14" s="327" t="s">
        <v>443</v>
      </c>
      <c r="F14" s="153">
        <v>351</v>
      </c>
    </row>
    <row r="15" spans="1:16" s="153" customFormat="1" ht="15.75" thickBot="1" x14ac:dyDescent="0.3">
      <c r="E15" s="288" t="s">
        <v>442</v>
      </c>
      <c r="F15" s="331">
        <f>F13*$F14</f>
        <v>0</v>
      </c>
      <c r="J15" s="331">
        <f>J13*$F14</f>
        <v>0</v>
      </c>
      <c r="L15" s="331">
        <f>L13*$F14</f>
        <v>0</v>
      </c>
      <c r="N15" s="331">
        <f>N13*$F14</f>
        <v>0</v>
      </c>
      <c r="P15" s="331">
        <f>P13*$F14</f>
        <v>0</v>
      </c>
    </row>
    <row r="16" spans="1:16" s="153" customFormat="1" ht="15.75" thickBot="1" x14ac:dyDescent="0.3"/>
    <row r="17" spans="1:8" ht="14.45" customHeight="1" thickTop="1" thickBot="1" x14ac:dyDescent="0.3">
      <c r="A17" s="153"/>
      <c r="B17" s="319" t="s">
        <v>454</v>
      </c>
      <c r="C17" s="153"/>
      <c r="D17" s="319"/>
      <c r="E17" s="356">
        <f xml:space="preserve"> SUM(F15+J15+L15+N15+P15)</f>
        <v>0</v>
      </c>
      <c r="F17" s="319"/>
      <c r="G17" s="153"/>
      <c r="H17" s="153"/>
    </row>
    <row r="18" spans="1:8" s="153" customFormat="1" ht="15.75" thickTop="1" x14ac:dyDescent="0.25">
      <c r="C18" s="155"/>
      <c r="D18" s="155"/>
      <c r="E18" s="155"/>
      <c r="F18" s="155"/>
      <c r="G18" s="155"/>
      <c r="H18" s="155"/>
    </row>
    <row r="19" spans="1:8" s="153" customFormat="1" x14ac:dyDescent="0.25"/>
    <row r="20" spans="1:8" s="153" customFormat="1" x14ac:dyDescent="0.25"/>
    <row r="21" spans="1:8" s="153" customFormat="1" x14ac:dyDescent="0.25"/>
    <row r="22" spans="1:8" s="153" customFormat="1" x14ac:dyDescent="0.25"/>
    <row r="23" spans="1:8" s="153" customFormat="1" x14ac:dyDescent="0.25"/>
    <row r="28" spans="1:8" x14ac:dyDescent="0.25">
      <c r="A28" s="153"/>
      <c r="B28" s="153"/>
      <c r="C28" s="153"/>
      <c r="D28" s="153"/>
      <c r="E28" s="153"/>
      <c r="F28" s="153"/>
      <c r="G28" s="153"/>
      <c r="H28" s="153"/>
    </row>
    <row r="29" spans="1:8" x14ac:dyDescent="0.25">
      <c r="A29" s="153"/>
      <c r="B29" s="153"/>
      <c r="C29" s="153"/>
      <c r="D29" s="153"/>
      <c r="E29" s="153"/>
      <c r="F29" s="153"/>
      <c r="G29" s="153"/>
      <c r="H29" s="153"/>
    </row>
    <row r="30" spans="1:8" x14ac:dyDescent="0.25">
      <c r="A30" s="153"/>
      <c r="B30" s="153"/>
      <c r="C30" s="153"/>
      <c r="D30" s="153"/>
      <c r="E30" s="153"/>
      <c r="F30" s="153"/>
      <c r="G30" s="153"/>
      <c r="H30" s="153"/>
    </row>
    <row r="31" spans="1:8" x14ac:dyDescent="0.25">
      <c r="A31" s="153"/>
      <c r="B31" s="153"/>
      <c r="C31" s="153"/>
      <c r="D31" s="153"/>
      <c r="E31" s="153"/>
      <c r="F31" s="153"/>
      <c r="G31" s="153"/>
      <c r="H31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4" fitToHeight="0" orientation="landscape" r:id="rId1"/>
  <headerFooter>
    <oddHeader>&amp;CMIDLIFE OVERHAUL
PARTS KITS</oddHead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8"/>
  <sheetViews>
    <sheetView zoomScaleNormal="100" workbookViewId="0">
      <selection activeCell="E9" sqref="E9"/>
    </sheetView>
  </sheetViews>
  <sheetFormatPr defaultRowHeight="15" x14ac:dyDescent="0.25"/>
  <cols>
    <col min="1" max="1" width="19" style="106" bestFit="1" customWidth="1"/>
    <col min="2" max="2" width="11.5703125" style="106" bestFit="1" customWidth="1"/>
    <col min="3" max="3" width="11.85546875" style="106" bestFit="1" customWidth="1"/>
    <col min="4" max="4" width="5.85546875" style="106" bestFit="1" customWidth="1"/>
    <col min="5" max="5" width="13.140625" style="106" customWidth="1"/>
    <col min="6" max="6" width="12.7109375" style="106" bestFit="1" customWidth="1"/>
    <col min="7" max="7" width="8.28515625" style="106" customWidth="1"/>
    <col min="8" max="8" width="20.7109375" style="106" customWidth="1"/>
    <col min="9" max="9" width="13.140625" style="106" customWidth="1"/>
    <col min="10" max="10" width="12.7109375" style="106" bestFit="1" customWidth="1"/>
    <col min="11" max="11" width="13.140625" style="106" customWidth="1"/>
    <col min="12" max="12" width="12.7109375" style="106" bestFit="1" customWidth="1"/>
    <col min="13" max="13" width="13.140625" style="106" customWidth="1"/>
    <col min="14" max="14" width="12.7109375" style="106" bestFit="1" customWidth="1"/>
    <col min="15" max="15" width="13.140625" style="106" customWidth="1"/>
    <col min="16" max="16" width="12.7109375" style="106" bestFit="1" customWidth="1"/>
    <col min="17" max="16384" width="9.140625" style="106"/>
  </cols>
  <sheetData>
    <row r="1" spans="1:16" ht="15.75" thickBot="1" x14ac:dyDescent="0.3">
      <c r="A1" s="404" t="s">
        <v>438</v>
      </c>
      <c r="B1" s="404"/>
      <c r="C1" s="404"/>
      <c r="D1" s="404"/>
      <c r="E1" s="404"/>
      <c r="F1" s="404"/>
      <c r="G1" s="404"/>
      <c r="H1" s="350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279" t="s">
        <v>422</v>
      </c>
      <c r="B8" s="129" t="s">
        <v>1</v>
      </c>
      <c r="C8" s="139" t="s">
        <v>357</v>
      </c>
      <c r="D8" s="139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.75" thickBot="1" x14ac:dyDescent="0.3">
      <c r="A9" s="280" t="s">
        <v>408</v>
      </c>
      <c r="B9" s="281" t="s">
        <v>409</v>
      </c>
      <c r="C9" s="138"/>
      <c r="D9" s="50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.75" thickBot="1" x14ac:dyDescent="0.3">
      <c r="A10" s="307"/>
      <c r="B10" s="308"/>
      <c r="C10" s="308"/>
      <c r="D10" s="308"/>
      <c r="E10" s="309" t="s">
        <v>421</v>
      </c>
      <c r="F10" s="380">
        <f>SUM(F9:F9)</f>
        <v>0</v>
      </c>
      <c r="G10" s="344"/>
      <c r="H10" s="186"/>
      <c r="J10" s="380">
        <f>SUM(J9:J9)</f>
        <v>0</v>
      </c>
      <c r="L10" s="380">
        <f>SUM(L9:L9)</f>
        <v>0</v>
      </c>
      <c r="N10" s="380">
        <f>SUM(N9:N9)</f>
        <v>0</v>
      </c>
      <c r="P10" s="380">
        <f>SUM(P9:P9)</f>
        <v>0</v>
      </c>
    </row>
    <row r="11" spans="1:16" s="186" customFormat="1" ht="15.75" thickBot="1" x14ac:dyDescent="0.3">
      <c r="E11" s="327" t="s">
        <v>443</v>
      </c>
      <c r="F11" s="153">
        <v>351</v>
      </c>
    </row>
    <row r="12" spans="1:16" s="186" customFormat="1" ht="15.75" thickBot="1" x14ac:dyDescent="0.3">
      <c r="E12" s="288" t="s">
        <v>442</v>
      </c>
      <c r="F12" s="331">
        <f>F10*$F11</f>
        <v>0</v>
      </c>
      <c r="J12" s="331">
        <f>J10*$F11</f>
        <v>0</v>
      </c>
      <c r="L12" s="331">
        <f>L10*$F11</f>
        <v>0</v>
      </c>
      <c r="N12" s="331">
        <f>N10*$F11</f>
        <v>0</v>
      </c>
      <c r="P12" s="331">
        <f>P10*$F11</f>
        <v>0</v>
      </c>
    </row>
    <row r="13" spans="1:16" s="186" customFormat="1" ht="15.75" thickBot="1" x14ac:dyDescent="0.3"/>
    <row r="14" spans="1:16" s="141" customFormat="1" ht="14.45" customHeight="1" thickTop="1" thickBot="1" x14ac:dyDescent="0.3">
      <c r="A14" s="153"/>
      <c r="B14" s="319" t="s">
        <v>454</v>
      </c>
      <c r="C14" s="153"/>
      <c r="D14" s="319"/>
      <c r="E14" s="356">
        <f xml:space="preserve"> SUM(F12+J12+L12+N12+P12)</f>
        <v>0</v>
      </c>
      <c r="F14" s="319"/>
      <c r="G14" s="153"/>
      <c r="H14" s="153"/>
    </row>
    <row r="15" spans="1:16" s="186" customFormat="1" ht="15.75" thickTop="1" x14ac:dyDescent="0.25">
      <c r="C15" s="187"/>
      <c r="D15" s="187"/>
      <c r="E15" s="187"/>
      <c r="F15" s="187"/>
      <c r="G15" s="187"/>
      <c r="H15" s="187"/>
    </row>
    <row r="16" spans="1:16" s="186" customFormat="1" x14ac:dyDescent="0.25"/>
    <row r="17" spans="1:8" s="186" customFormat="1" x14ac:dyDescent="0.25"/>
    <row r="18" spans="1:8" s="186" customFormat="1" x14ac:dyDescent="0.25"/>
    <row r="19" spans="1:8" s="186" customFormat="1" x14ac:dyDescent="0.25"/>
    <row r="20" spans="1:8" x14ac:dyDescent="0.25">
      <c r="A20" s="186"/>
      <c r="B20" s="186"/>
      <c r="C20" s="186"/>
      <c r="D20" s="186"/>
      <c r="E20" s="186"/>
      <c r="F20" s="186"/>
      <c r="G20" s="186"/>
      <c r="H20" s="186"/>
    </row>
    <row r="25" spans="1:8" x14ac:dyDescent="0.25">
      <c r="A25" s="186"/>
      <c r="B25" s="186"/>
      <c r="C25" s="186"/>
      <c r="D25" s="186"/>
      <c r="E25" s="186"/>
      <c r="F25" s="186"/>
      <c r="G25" s="186"/>
      <c r="H25" s="186"/>
    </row>
    <row r="26" spans="1:8" x14ac:dyDescent="0.25">
      <c r="A26" s="186"/>
      <c r="B26" s="186"/>
      <c r="C26" s="186"/>
      <c r="D26" s="186"/>
      <c r="E26" s="186"/>
      <c r="F26" s="186"/>
      <c r="G26" s="186"/>
      <c r="H26" s="186"/>
    </row>
    <row r="27" spans="1:8" x14ac:dyDescent="0.25">
      <c r="A27" s="186"/>
      <c r="B27" s="186"/>
      <c r="C27" s="186"/>
      <c r="D27" s="186"/>
      <c r="E27" s="186"/>
      <c r="F27" s="186"/>
      <c r="G27" s="186"/>
      <c r="H27" s="186"/>
    </row>
    <row r="28" spans="1:8" x14ac:dyDescent="0.25">
      <c r="A28" s="186"/>
      <c r="B28" s="186"/>
      <c r="C28" s="186"/>
      <c r="D28" s="186"/>
      <c r="E28" s="186"/>
      <c r="F28" s="186"/>
      <c r="G28" s="186"/>
      <c r="H28" s="18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83" fitToHeight="0" orientation="landscape" r:id="rId1"/>
  <headerFooter>
    <oddHeader>&amp;CMIDLIFE OVERHAUL
PARTS KITS</oddHeader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8"/>
  <sheetViews>
    <sheetView zoomScaleNormal="100" workbookViewId="0">
      <selection activeCell="E9" sqref="E9"/>
    </sheetView>
  </sheetViews>
  <sheetFormatPr defaultRowHeight="15" x14ac:dyDescent="0.25"/>
  <cols>
    <col min="1" max="1" width="30.42578125" style="106" bestFit="1" customWidth="1"/>
    <col min="2" max="2" width="9.42578125" style="106" bestFit="1" customWidth="1"/>
    <col min="3" max="3" width="11.85546875" style="106" bestFit="1" customWidth="1"/>
    <col min="4" max="4" width="5.85546875" style="106" bestFit="1" customWidth="1"/>
    <col min="5" max="5" width="13.140625" style="106" customWidth="1"/>
    <col min="6" max="6" width="12.7109375" style="106" bestFit="1" customWidth="1"/>
    <col min="7" max="7" width="8.28515625" style="106" customWidth="1"/>
    <col min="8" max="8" width="20.7109375" style="106" customWidth="1"/>
    <col min="9" max="9" width="13.140625" style="106" customWidth="1"/>
    <col min="10" max="10" width="12.7109375" style="106" bestFit="1" customWidth="1"/>
    <col min="11" max="11" width="13.140625" style="106" customWidth="1"/>
    <col min="12" max="12" width="12.7109375" style="106" bestFit="1" customWidth="1"/>
    <col min="13" max="13" width="13.140625" style="106" customWidth="1"/>
    <col min="14" max="14" width="12.7109375" style="106" bestFit="1" customWidth="1"/>
    <col min="15" max="15" width="13.140625" style="106" customWidth="1"/>
    <col min="16" max="16" width="12.7109375" style="106" bestFit="1" customWidth="1"/>
    <col min="17" max="16384" width="9.140625" style="106"/>
  </cols>
  <sheetData>
    <row r="1" spans="1:16" ht="15.75" thickBot="1" x14ac:dyDescent="0.3">
      <c r="A1" s="398" t="s">
        <v>440</v>
      </c>
      <c r="B1" s="398"/>
      <c r="C1" s="398"/>
      <c r="D1" s="398"/>
      <c r="E1" s="398"/>
      <c r="F1" s="398"/>
      <c r="G1" s="398"/>
      <c r="H1" s="360"/>
    </row>
    <row r="2" spans="1:16" s="153" customFormat="1" ht="15" customHeight="1" thickBot="1" x14ac:dyDescent="0.3">
      <c r="A2" s="394" t="s">
        <v>439</v>
      </c>
      <c r="B2" s="394"/>
      <c r="C2" s="394"/>
      <c r="D2" s="394"/>
      <c r="E2" s="367"/>
      <c r="F2" s="367"/>
      <c r="G2" s="333"/>
      <c r="H2" s="348"/>
    </row>
    <row r="3" spans="1:16" s="141" customFormat="1" ht="1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07" t="s">
        <v>422</v>
      </c>
      <c r="B8" s="139" t="s">
        <v>1</v>
      </c>
      <c r="C8" s="139" t="s">
        <v>357</v>
      </c>
      <c r="D8" s="139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.75" thickBot="1" x14ac:dyDescent="0.3">
      <c r="A9" s="282" t="s">
        <v>410</v>
      </c>
      <c r="B9" s="283" t="s">
        <v>411</v>
      </c>
      <c r="C9" s="49">
        <v>999550110</v>
      </c>
      <c r="D9" s="50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.75" thickBot="1" x14ac:dyDescent="0.3">
      <c r="A10" s="307"/>
      <c r="B10" s="308"/>
      <c r="C10" s="308"/>
      <c r="D10" s="308"/>
      <c r="E10" s="309" t="s">
        <v>421</v>
      </c>
      <c r="F10" s="380">
        <f>SUM(F9:F9)</f>
        <v>0</v>
      </c>
      <c r="G10" s="344"/>
      <c r="H10" s="186"/>
      <c r="J10" s="380">
        <f>SUM(J9:J9)</f>
        <v>0</v>
      </c>
      <c r="L10" s="380">
        <f>SUM(L9:L9)</f>
        <v>0</v>
      </c>
      <c r="N10" s="380">
        <f>SUM(N9:N9)</f>
        <v>0</v>
      </c>
      <c r="P10" s="380">
        <f>SUM(P9:P9)</f>
        <v>0</v>
      </c>
    </row>
    <row r="11" spans="1:16" s="186" customFormat="1" ht="15.75" thickBot="1" x14ac:dyDescent="0.3">
      <c r="E11" s="327" t="s">
        <v>443</v>
      </c>
      <c r="F11" s="153">
        <v>351</v>
      </c>
    </row>
    <row r="12" spans="1:16" s="186" customFormat="1" ht="15.75" thickBot="1" x14ac:dyDescent="0.3">
      <c r="E12" s="288" t="s">
        <v>442</v>
      </c>
      <c r="F12" s="331">
        <f>F10*$F11</f>
        <v>0</v>
      </c>
      <c r="J12" s="331">
        <f>J10*$F11</f>
        <v>0</v>
      </c>
      <c r="L12" s="331">
        <f>L10*$F11</f>
        <v>0</v>
      </c>
      <c r="N12" s="331">
        <f>N10*$F11</f>
        <v>0</v>
      </c>
      <c r="P12" s="331">
        <f>P10*$F11</f>
        <v>0</v>
      </c>
    </row>
    <row r="13" spans="1:16" s="186" customFormat="1" ht="15.75" thickBot="1" x14ac:dyDescent="0.3"/>
    <row r="14" spans="1:16" s="141" customFormat="1" ht="14.45" customHeight="1" thickTop="1" thickBot="1" x14ac:dyDescent="0.3">
      <c r="A14" s="153"/>
      <c r="B14" s="319" t="s">
        <v>454</v>
      </c>
      <c r="C14" s="153"/>
      <c r="D14" s="319"/>
      <c r="E14" s="356">
        <f xml:space="preserve"> SUM(F12+J12+L12+N12+P12)</f>
        <v>0</v>
      </c>
      <c r="F14" s="319"/>
      <c r="G14" s="153"/>
      <c r="H14" s="153"/>
    </row>
    <row r="15" spans="1:16" s="186" customFormat="1" ht="15.75" thickTop="1" x14ac:dyDescent="0.25">
      <c r="C15" s="187"/>
      <c r="D15" s="187"/>
      <c r="E15" s="187"/>
      <c r="F15" s="187"/>
      <c r="G15" s="187"/>
      <c r="H15" s="187"/>
    </row>
    <row r="16" spans="1:16" s="186" customFormat="1" x14ac:dyDescent="0.25"/>
    <row r="17" spans="1:8" s="186" customFormat="1" x14ac:dyDescent="0.25"/>
    <row r="18" spans="1:8" s="186" customFormat="1" x14ac:dyDescent="0.25"/>
    <row r="19" spans="1:8" s="186" customFormat="1" x14ac:dyDescent="0.25"/>
    <row r="20" spans="1:8" s="186" customFormat="1" x14ac:dyDescent="0.25"/>
    <row r="25" spans="1:8" x14ac:dyDescent="0.25">
      <c r="A25" s="186"/>
      <c r="B25" s="186"/>
      <c r="C25" s="186"/>
      <c r="D25" s="186"/>
      <c r="E25" s="186"/>
      <c r="F25" s="186"/>
      <c r="G25" s="186"/>
      <c r="H25" s="186"/>
    </row>
    <row r="26" spans="1:8" x14ac:dyDescent="0.25">
      <c r="A26" s="186"/>
      <c r="B26" s="186"/>
      <c r="C26" s="186"/>
      <c r="D26" s="186"/>
      <c r="E26" s="186"/>
      <c r="F26" s="186"/>
      <c r="G26" s="186"/>
      <c r="H26" s="186"/>
    </row>
    <row r="27" spans="1:8" x14ac:dyDescent="0.25">
      <c r="A27" s="186"/>
      <c r="B27" s="186"/>
      <c r="C27" s="186"/>
      <c r="D27" s="186"/>
      <c r="E27" s="186"/>
      <c r="F27" s="186"/>
      <c r="G27" s="186"/>
      <c r="H27" s="186"/>
    </row>
    <row r="28" spans="1:8" x14ac:dyDescent="0.25">
      <c r="A28" s="186"/>
      <c r="B28" s="186"/>
      <c r="C28" s="186"/>
      <c r="D28" s="186"/>
      <c r="E28" s="186"/>
      <c r="F28" s="186"/>
      <c r="G28" s="186"/>
      <c r="H28" s="18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9" fitToHeight="0" orientation="landscape" r:id="rId1"/>
  <headerFooter>
    <oddHeader>&amp;CMIDLIFE OVERHAUL
PARTS KITS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1"/>
  <sheetViews>
    <sheetView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391" t="s">
        <v>424</v>
      </c>
      <c r="B1" s="392"/>
      <c r="C1" s="392"/>
      <c r="D1" s="392"/>
      <c r="E1" s="392"/>
      <c r="F1" s="392"/>
      <c r="G1" s="393"/>
      <c r="H1" s="347"/>
    </row>
    <row r="2" spans="1:16" ht="15.75" customHeight="1" thickBot="1" x14ac:dyDescent="0.3">
      <c r="A2" s="351"/>
      <c r="B2" s="352"/>
      <c r="C2" s="352"/>
      <c r="D2" s="352"/>
      <c r="E2" s="352"/>
      <c r="F2" s="352"/>
      <c r="G2" s="352"/>
      <c r="H2" s="347"/>
    </row>
    <row r="3" spans="1:16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17" t="s">
        <v>415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16</v>
      </c>
      <c r="B10" s="145">
        <v>341049</v>
      </c>
      <c r="C10" s="183">
        <v>975630002</v>
      </c>
      <c r="D10" s="145">
        <v>1</v>
      </c>
      <c r="E10" s="120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17</v>
      </c>
      <c r="B11" s="14">
        <v>341050</v>
      </c>
      <c r="C11" s="181">
        <v>975630003</v>
      </c>
      <c r="D11" s="14">
        <v>1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201</v>
      </c>
      <c r="B12" s="14">
        <v>6355709</v>
      </c>
      <c r="C12" s="181">
        <v>975280001</v>
      </c>
      <c r="D12" s="14">
        <v>4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202</v>
      </c>
      <c r="B13" s="14">
        <v>6355766</v>
      </c>
      <c r="C13" s="181">
        <v>972720084</v>
      </c>
      <c r="D13" s="14">
        <v>5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201</v>
      </c>
      <c r="B14" s="14">
        <v>6355802</v>
      </c>
      <c r="C14" s="181">
        <v>975280004</v>
      </c>
      <c r="D14" s="14">
        <v>4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26" t="s">
        <v>202</v>
      </c>
      <c r="B15" s="14">
        <v>6355758</v>
      </c>
      <c r="C15" s="181">
        <v>975280005</v>
      </c>
      <c r="D15" s="14">
        <v>4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201</v>
      </c>
      <c r="B16" s="14">
        <v>6355788</v>
      </c>
      <c r="C16" s="181">
        <v>975280006</v>
      </c>
      <c r="D16" s="14">
        <v>2</v>
      </c>
      <c r="E16" s="120"/>
      <c r="F16" s="120">
        <f t="shared" si="0"/>
        <v>0</v>
      </c>
      <c r="G16" s="159"/>
      <c r="H16" s="120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6"/>
      <c r="E17" s="287" t="s">
        <v>421</v>
      </c>
      <c r="F17" s="335">
        <f>SUM(F10:F16)+F9</f>
        <v>0</v>
      </c>
      <c r="G17" s="334"/>
      <c r="H17" s="153"/>
      <c r="J17" s="335">
        <f>SUM(J10:J16)+J9</f>
        <v>0</v>
      </c>
      <c r="L17" s="335">
        <f>SUM(L10:L16)+L9</f>
        <v>0</v>
      </c>
      <c r="N17" s="335">
        <f>SUM(N10:N16)+N9</f>
        <v>0</v>
      </c>
      <c r="P17" s="335">
        <f>SUM(P10:P16)+P9</f>
        <v>0</v>
      </c>
    </row>
    <row r="18" spans="1:16" ht="15.75" thickBot="1" x14ac:dyDescent="0.3">
      <c r="A18" s="153"/>
      <c r="B18" s="153"/>
      <c r="C18" s="153"/>
      <c r="D18" s="153"/>
      <c r="E18" s="327" t="s">
        <v>443</v>
      </c>
      <c r="F18" s="153">
        <v>38</v>
      </c>
      <c r="H18" s="153"/>
    </row>
    <row r="19" spans="1:16" ht="15.75" thickBot="1" x14ac:dyDescent="0.3">
      <c r="A19" s="153"/>
      <c r="B19" s="153"/>
      <c r="C19" s="153"/>
      <c r="D19" s="153"/>
      <c r="E19" s="288" t="s">
        <v>442</v>
      </c>
      <c r="F19" s="331">
        <f>F17*$F18</f>
        <v>0</v>
      </c>
      <c r="G19" s="153"/>
      <c r="H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153"/>
      <c r="F20" s="153"/>
      <c r="G20" s="153"/>
      <c r="H20" s="153"/>
    </row>
    <row r="21" spans="1:16" ht="16.5" thickTop="1" thickBot="1" x14ac:dyDescent="0.3">
      <c r="A21" s="153"/>
      <c r="B21" s="319" t="s">
        <v>454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ht="15.75" thickTop="1" x14ac:dyDescent="0.25">
      <c r="A22" s="153"/>
      <c r="B22" s="153"/>
      <c r="C22" s="153"/>
      <c r="D22" s="153"/>
      <c r="E22" s="153"/>
      <c r="F22" s="153"/>
      <c r="G22" s="153"/>
    </row>
    <row r="23" spans="1:16" x14ac:dyDescent="0.25">
      <c r="A23" s="153"/>
      <c r="B23" s="153"/>
      <c r="C23" s="155"/>
      <c r="D23" s="155"/>
      <c r="E23" s="155"/>
      <c r="F23" s="155"/>
      <c r="G23" s="155"/>
    </row>
    <row r="24" spans="1:16" x14ac:dyDescent="0.25">
      <c r="A24" s="153"/>
      <c r="B24" s="153"/>
      <c r="C24" s="153"/>
      <c r="D24" s="153"/>
      <c r="E24" s="153"/>
      <c r="F24" s="153"/>
      <c r="G24" s="153"/>
    </row>
    <row r="25" spans="1:16" x14ac:dyDescent="0.25">
      <c r="A25" s="153"/>
      <c r="B25" s="153"/>
      <c r="C25" s="153"/>
      <c r="D25" s="153"/>
      <c r="E25" s="153"/>
      <c r="F25" s="153"/>
      <c r="G25" s="153"/>
    </row>
    <row r="26" spans="1:16" x14ac:dyDescent="0.25">
      <c r="A26" s="153"/>
      <c r="B26" s="153"/>
      <c r="C26" s="153"/>
      <c r="D26" s="153"/>
      <c r="E26" s="153"/>
      <c r="F26" s="153"/>
      <c r="G26" s="153"/>
    </row>
    <row r="27" spans="1:16" x14ac:dyDescent="0.25">
      <c r="A27" s="153"/>
      <c r="B27" s="153"/>
      <c r="C27" s="153"/>
      <c r="D27" s="153"/>
      <c r="E27" s="153"/>
      <c r="F27" s="153"/>
      <c r="G27" s="153"/>
    </row>
    <row r="28" spans="1:16" x14ac:dyDescent="0.25">
      <c r="A28" s="153"/>
      <c r="B28" s="153"/>
      <c r="C28" s="153"/>
      <c r="D28" s="153"/>
      <c r="E28" s="153"/>
      <c r="F28" s="153"/>
      <c r="G28" s="153"/>
    </row>
    <row r="29" spans="1:16" x14ac:dyDescent="0.25">
      <c r="A29" s="153"/>
      <c r="B29" s="153"/>
      <c r="C29" s="153"/>
      <c r="D29" s="153"/>
      <c r="E29" s="153"/>
      <c r="F29" s="153"/>
      <c r="G29" s="153"/>
    </row>
    <row r="30" spans="1:16" x14ac:dyDescent="0.25">
      <c r="A30" s="153"/>
      <c r="B30" s="153"/>
      <c r="C30" s="153"/>
      <c r="D30" s="153"/>
      <c r="E30" s="153"/>
      <c r="F30" s="153"/>
      <c r="G30" s="153"/>
    </row>
    <row r="31" spans="1:16" x14ac:dyDescent="0.25">
      <c r="A31" s="153"/>
      <c r="B31" s="153"/>
      <c r="C31" s="153"/>
      <c r="D31" s="153"/>
      <c r="E31" s="153"/>
      <c r="F31" s="153"/>
      <c r="G31" s="153"/>
    </row>
  </sheetData>
  <mergeCells count="3">
    <mergeCell ref="A1:G1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3"/>
  <sheetViews>
    <sheetView zoomScaleNormal="100" workbookViewId="0">
      <selection activeCell="F6" sqref="F6"/>
    </sheetView>
  </sheetViews>
  <sheetFormatPr defaultRowHeight="15" x14ac:dyDescent="0.25"/>
  <cols>
    <col min="1" max="1" width="12.28515625" customWidth="1"/>
    <col min="2" max="2" width="10" customWidth="1"/>
    <col min="3" max="3" width="11.140625" customWidth="1"/>
    <col min="4" max="4" width="5" customWidth="1"/>
    <col min="5" max="5" width="9.42578125" bestFit="1" customWidth="1"/>
    <col min="6" max="6" width="13.140625" customWidth="1"/>
    <col min="7" max="7" width="12.7109375" bestFit="1" customWidth="1"/>
    <col min="8" max="8" width="8.28515625" customWidth="1"/>
    <col min="9" max="9" width="20.7109375" customWidth="1"/>
    <col min="10" max="10" width="13.140625" customWidth="1"/>
    <col min="11" max="11" width="12.7109375" bestFit="1" customWidth="1"/>
    <col min="12" max="12" width="13.140625" customWidth="1"/>
    <col min="13" max="13" width="12.7109375" bestFit="1" customWidth="1"/>
    <col min="14" max="14" width="13.140625" customWidth="1"/>
    <col min="15" max="15" width="12.7109375" bestFit="1" customWidth="1"/>
    <col min="16" max="16" width="13.140625" customWidth="1"/>
    <col min="17" max="17" width="12.7109375" bestFit="1" customWidth="1"/>
  </cols>
  <sheetData>
    <row r="1" spans="1:17" ht="15.75" thickBot="1" x14ac:dyDescent="0.3">
      <c r="A1" s="410" t="s">
        <v>373</v>
      </c>
      <c r="B1" s="411"/>
      <c r="C1" s="411"/>
      <c r="D1" s="411"/>
      <c r="E1" s="411"/>
      <c r="F1" s="411"/>
      <c r="G1" s="411"/>
      <c r="H1" s="412"/>
      <c r="I1" s="360"/>
    </row>
    <row r="2" spans="1:17" s="153" customFormat="1" ht="15" customHeight="1" thickBot="1" x14ac:dyDescent="0.3">
      <c r="A2" s="394" t="s">
        <v>439</v>
      </c>
      <c r="B2" s="394"/>
      <c r="C2" s="394"/>
      <c r="D2" s="394"/>
      <c r="E2" s="367"/>
      <c r="F2" s="357"/>
      <c r="G2" s="357"/>
      <c r="H2" s="333"/>
      <c r="I2" s="348"/>
      <c r="J2" s="348"/>
    </row>
    <row r="3" spans="1:17" s="141" customFormat="1" ht="15" customHeight="1" thickBot="1" x14ac:dyDescent="0.3">
      <c r="A3" s="385" t="s">
        <v>459</v>
      </c>
      <c r="B3" s="389"/>
      <c r="C3" s="389"/>
      <c r="D3" s="389"/>
      <c r="E3" s="389"/>
      <c r="F3" s="389"/>
      <c r="G3" s="389"/>
      <c r="H3" s="390"/>
      <c r="I3" s="347"/>
      <c r="J3" s="347"/>
    </row>
    <row r="4" spans="1:17" s="153" customFormat="1" ht="15" customHeight="1" thickBot="1" x14ac:dyDescent="0.3">
      <c r="A4" s="388" t="s">
        <v>439</v>
      </c>
      <c r="B4" s="388"/>
      <c r="C4" s="388"/>
      <c r="D4" s="413"/>
      <c r="E4" s="353"/>
      <c r="F4" s="353"/>
      <c r="G4" s="353"/>
      <c r="H4" s="348"/>
      <c r="I4" s="348"/>
      <c r="J4" s="348"/>
    </row>
    <row r="5" spans="1:17" ht="24.75" thickBot="1" x14ac:dyDescent="0.3">
      <c r="A5" s="300" t="s">
        <v>373</v>
      </c>
      <c r="B5" s="137" t="s">
        <v>1</v>
      </c>
      <c r="C5" s="137" t="s">
        <v>357</v>
      </c>
      <c r="D5" s="370" t="s">
        <v>0</v>
      </c>
      <c r="E5" s="372" t="s">
        <v>460</v>
      </c>
      <c r="F5" s="329" t="s">
        <v>444</v>
      </c>
      <c r="G5" s="328" t="s">
        <v>420</v>
      </c>
      <c r="H5" s="329" t="s">
        <v>451</v>
      </c>
      <c r="I5" s="329" t="s">
        <v>457</v>
      </c>
      <c r="J5" s="329" t="s">
        <v>445</v>
      </c>
      <c r="K5" s="328" t="s">
        <v>420</v>
      </c>
      <c r="L5" s="329" t="s">
        <v>446</v>
      </c>
      <c r="M5" s="328" t="s">
        <v>420</v>
      </c>
      <c r="N5" s="329" t="s">
        <v>447</v>
      </c>
      <c r="O5" s="328" t="s">
        <v>420</v>
      </c>
      <c r="P5" s="329" t="s">
        <v>448</v>
      </c>
      <c r="Q5" s="328" t="s">
        <v>420</v>
      </c>
    </row>
    <row r="6" spans="1:17" x14ac:dyDescent="0.25">
      <c r="A6" s="301" t="s">
        <v>374</v>
      </c>
      <c r="B6" s="130" t="s">
        <v>375</v>
      </c>
      <c r="C6" s="302">
        <v>972700044</v>
      </c>
      <c r="D6" s="306">
        <v>140</v>
      </c>
      <c r="E6" s="306"/>
      <c r="F6" s="120"/>
      <c r="G6" s="120">
        <f>F6*$D6</f>
        <v>0</v>
      </c>
      <c r="H6" s="159"/>
      <c r="I6" s="349"/>
      <c r="J6" s="120"/>
      <c r="K6" s="120">
        <f>J6*$D6</f>
        <v>0</v>
      </c>
      <c r="L6" s="120"/>
      <c r="M6" s="120">
        <f>L6*$D6</f>
        <v>0</v>
      </c>
      <c r="N6" s="120"/>
      <c r="O6" s="120">
        <f>N6*$D6</f>
        <v>0</v>
      </c>
      <c r="P6" s="120"/>
      <c r="Q6" s="120">
        <f>P6*$D6</f>
        <v>0</v>
      </c>
    </row>
    <row r="7" spans="1:17" x14ac:dyDescent="0.25">
      <c r="A7" s="110" t="s">
        <v>376</v>
      </c>
      <c r="B7" s="111" t="s">
        <v>384</v>
      </c>
      <c r="C7" s="303">
        <v>971720004</v>
      </c>
      <c r="D7" s="112">
        <v>70</v>
      </c>
      <c r="E7" s="112"/>
      <c r="F7" s="371"/>
      <c r="G7" s="120">
        <f t="shared" ref="G7:G9" si="0">F7*$D7</f>
        <v>0</v>
      </c>
      <c r="H7" s="7"/>
      <c r="I7" s="366"/>
      <c r="J7" s="120"/>
      <c r="K7" s="120">
        <f t="shared" ref="K7:K9" si="1">J7*$D7</f>
        <v>0</v>
      </c>
      <c r="L7" s="120"/>
      <c r="M7" s="120">
        <f t="shared" ref="M7:M9" si="2">L7*$D7</f>
        <v>0</v>
      </c>
      <c r="N7" s="120"/>
      <c r="O7" s="120">
        <f t="shared" ref="O7:O9" si="3">N7*$D7</f>
        <v>0</v>
      </c>
      <c r="P7" s="120"/>
      <c r="Q7" s="120">
        <f t="shared" ref="Q7:Q9" si="4">P7*$D7</f>
        <v>0</v>
      </c>
    </row>
    <row r="8" spans="1:17" x14ac:dyDescent="0.25">
      <c r="A8" s="108" t="s">
        <v>377</v>
      </c>
      <c r="B8" s="59">
        <v>280555</v>
      </c>
      <c r="C8" s="304">
        <v>971720007</v>
      </c>
      <c r="D8" s="77">
        <v>70</v>
      </c>
      <c r="E8" s="77"/>
      <c r="F8" s="20"/>
      <c r="G8" s="120">
        <f t="shared" si="0"/>
        <v>0</v>
      </c>
      <c r="H8" s="7"/>
      <c r="I8" s="366"/>
      <c r="J8" s="120"/>
      <c r="K8" s="120">
        <f t="shared" si="1"/>
        <v>0</v>
      </c>
      <c r="L8" s="120"/>
      <c r="M8" s="120">
        <f t="shared" si="2"/>
        <v>0</v>
      </c>
      <c r="N8" s="120"/>
      <c r="O8" s="120">
        <f t="shared" si="3"/>
        <v>0</v>
      </c>
      <c r="P8" s="120"/>
      <c r="Q8" s="120">
        <f t="shared" si="4"/>
        <v>0</v>
      </c>
    </row>
    <row r="9" spans="1:17" ht="15.75" thickBot="1" x14ac:dyDescent="0.3">
      <c r="A9" s="98" t="s">
        <v>378</v>
      </c>
      <c r="B9" s="96">
        <v>303529</v>
      </c>
      <c r="C9" s="305">
        <v>824550089</v>
      </c>
      <c r="D9" s="74">
        <v>70</v>
      </c>
      <c r="E9" s="74"/>
      <c r="F9" s="74"/>
      <c r="G9" s="120">
        <f t="shared" si="0"/>
        <v>0</v>
      </c>
      <c r="H9" s="85"/>
      <c r="I9" s="366"/>
      <c r="J9" s="120"/>
      <c r="K9" s="120">
        <f t="shared" si="1"/>
        <v>0</v>
      </c>
      <c r="L9" s="120"/>
      <c r="M9" s="120">
        <f t="shared" si="2"/>
        <v>0</v>
      </c>
      <c r="N9" s="120"/>
      <c r="O9" s="120">
        <f t="shared" si="3"/>
        <v>0</v>
      </c>
      <c r="P9" s="120"/>
      <c r="Q9" s="120">
        <f t="shared" si="4"/>
        <v>0</v>
      </c>
    </row>
    <row r="10" spans="1:17" ht="15.75" thickBot="1" x14ac:dyDescent="0.3">
      <c r="A10" s="293"/>
      <c r="B10" s="294"/>
      <c r="C10" s="294"/>
      <c r="D10" s="294"/>
      <c r="E10" s="294"/>
      <c r="F10" s="295" t="s">
        <v>458</v>
      </c>
      <c r="G10" s="368">
        <f>SUM(G6:G9)</f>
        <v>0</v>
      </c>
      <c r="H10" s="346"/>
      <c r="I10" s="3"/>
      <c r="K10" s="368">
        <f>SUM(K6:K9)</f>
        <v>0</v>
      </c>
      <c r="M10" s="368">
        <f>SUM(M6:M9)</f>
        <v>0</v>
      </c>
      <c r="O10" s="368">
        <f>SUM(O6:O9)</f>
        <v>0</v>
      </c>
      <c r="Q10" s="368">
        <f>SUM(Q6:Q9)</f>
        <v>0</v>
      </c>
    </row>
    <row r="11" spans="1:17" ht="15.75" thickBot="1" x14ac:dyDescent="0.3"/>
    <row r="12" spans="1:17" s="141" customFormat="1" ht="14.45" customHeight="1" thickTop="1" thickBot="1" x14ac:dyDescent="0.3">
      <c r="A12" s="153"/>
      <c r="B12" s="319" t="s">
        <v>454</v>
      </c>
      <c r="C12" s="153"/>
      <c r="D12" s="319"/>
      <c r="E12" s="319"/>
      <c r="F12" s="356">
        <f xml:space="preserve"> SUM(G10,K10,M10,O10,Q10)</f>
        <v>0</v>
      </c>
      <c r="G12" s="319"/>
      <c r="H12" s="153"/>
      <c r="I12" s="153"/>
      <c r="J12" s="153"/>
    </row>
    <row r="13" spans="1:17" ht="15.75" thickTop="1" x14ac:dyDescent="0.25"/>
    <row r="14" spans="1:17" s="3" customFormat="1" x14ac:dyDescent="0.25"/>
    <row r="15" spans="1:17" s="3" customFormat="1" x14ac:dyDescent="0.25"/>
    <row r="16" spans="1:17" s="3" customFormat="1" x14ac:dyDescent="0.25"/>
    <row r="17" spans="3:9" s="3" customFormat="1" x14ac:dyDescent="0.25"/>
    <row r="18" spans="3:9" s="3" customFormat="1" x14ac:dyDescent="0.25">
      <c r="C18" s="51"/>
      <c r="D18" s="51"/>
      <c r="E18" s="51"/>
      <c r="F18" s="51"/>
      <c r="G18" s="51"/>
      <c r="H18" s="51"/>
      <c r="I18" s="51"/>
    </row>
    <row r="19" spans="3:9" s="3" customFormat="1" x14ac:dyDescent="0.25"/>
    <row r="20" spans="3:9" s="3" customFormat="1" x14ac:dyDescent="0.25"/>
    <row r="21" spans="3:9" s="3" customFormat="1" x14ac:dyDescent="0.25"/>
    <row r="22" spans="3:9" s="3" customFormat="1" x14ac:dyDescent="0.25"/>
    <row r="23" spans="3:9" s="3" customFormat="1" x14ac:dyDescent="0.25"/>
  </sheetData>
  <mergeCells count="4">
    <mergeCell ref="A1:H1"/>
    <mergeCell ref="A2:D2"/>
    <mergeCell ref="A4:D4"/>
    <mergeCell ref="A3:H3"/>
  </mergeCells>
  <pageMargins left="0.25" right="0.25" top="0.75" bottom="0.75" header="0.3" footer="0.3"/>
  <pageSetup paperSize="5" scale="83" fitToHeight="0" orientation="landscape" r:id="rId1"/>
  <headerFooter>
    <oddHeader>&amp;CMIDLIFE OVERHAUL
PARTS KITS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2"/>
  <sheetViews>
    <sheetView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ht="15.75" thickBot="1" x14ac:dyDescent="0.3">
      <c r="A1" s="391" t="s">
        <v>425</v>
      </c>
      <c r="B1" s="392"/>
      <c r="C1" s="392"/>
      <c r="D1" s="392"/>
      <c r="E1" s="392"/>
      <c r="F1" s="392"/>
      <c r="G1" s="393"/>
      <c r="H1" s="350"/>
    </row>
    <row r="2" spans="1:16" s="153" customFormat="1" ht="15.75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17" t="s">
        <v>412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16</v>
      </c>
      <c r="B10" s="145">
        <v>341049</v>
      </c>
      <c r="C10" s="183">
        <v>975630002</v>
      </c>
      <c r="D10" s="145">
        <v>1</v>
      </c>
      <c r="E10" s="120"/>
      <c r="F10" s="120">
        <f t="shared" ref="F10:F17" si="0">E10*$D10</f>
        <v>0</v>
      </c>
      <c r="G10" s="159"/>
      <c r="H10" s="349"/>
      <c r="I10" s="120"/>
      <c r="J10" s="120">
        <f t="shared" ref="J10:J17" si="1">I10*$D10</f>
        <v>0</v>
      </c>
      <c r="K10" s="120"/>
      <c r="L10" s="120">
        <f t="shared" ref="L10:L17" si="2">K10*$D10</f>
        <v>0</v>
      </c>
      <c r="M10" s="120"/>
      <c r="N10" s="120">
        <f t="shared" ref="N10:N17" si="3">M10*$D10</f>
        <v>0</v>
      </c>
      <c r="O10" s="120"/>
      <c r="P10" s="120">
        <f t="shared" ref="P10:P17" si="4">O10*$D10</f>
        <v>0</v>
      </c>
    </row>
    <row r="11" spans="1:16" ht="15" customHeight="1" x14ac:dyDescent="0.25">
      <c r="A11" s="26" t="s">
        <v>17</v>
      </c>
      <c r="B11" s="14">
        <v>341050</v>
      </c>
      <c r="C11" s="181">
        <v>975630003</v>
      </c>
      <c r="D11" s="14">
        <v>1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201</v>
      </c>
      <c r="B12" s="14">
        <v>6355709</v>
      </c>
      <c r="C12" s="181">
        <v>975280001</v>
      </c>
      <c r="D12" s="14">
        <v>4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202</v>
      </c>
      <c r="B13" s="14">
        <v>6355766</v>
      </c>
      <c r="C13" s="181">
        <v>972720084</v>
      </c>
      <c r="D13" s="14">
        <v>6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201</v>
      </c>
      <c r="B14" s="14">
        <v>6355802</v>
      </c>
      <c r="C14" s="181">
        <v>975280004</v>
      </c>
      <c r="D14" s="14">
        <v>3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26" t="s">
        <v>202</v>
      </c>
      <c r="B15" s="14">
        <v>6355758</v>
      </c>
      <c r="C15" s="181">
        <v>975280005</v>
      </c>
      <c r="D15" s="14">
        <v>3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26" t="s">
        <v>201</v>
      </c>
      <c r="B16" s="14">
        <v>6355788</v>
      </c>
      <c r="C16" s="181">
        <v>975280006</v>
      </c>
      <c r="D16" s="14">
        <v>2</v>
      </c>
      <c r="E16" s="120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6" t="s">
        <v>413</v>
      </c>
      <c r="B17" s="14">
        <v>6358542</v>
      </c>
      <c r="C17" s="148"/>
      <c r="D17" s="14">
        <v>1</v>
      </c>
      <c r="E17" s="120"/>
      <c r="F17" s="120">
        <f t="shared" si="0"/>
        <v>0</v>
      </c>
      <c r="G17" s="159"/>
      <c r="H17" s="34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285"/>
      <c r="B18" s="286"/>
      <c r="C18" s="286"/>
      <c r="D18" s="286"/>
      <c r="E18" s="287" t="s">
        <v>421</v>
      </c>
      <c r="F18" s="335">
        <f>SUM(F9:F17)</f>
        <v>0</v>
      </c>
      <c r="G18" s="336"/>
      <c r="H18" s="153"/>
      <c r="J18" s="335">
        <f>SUM(J9:J17)</f>
        <v>0</v>
      </c>
      <c r="L18" s="335">
        <f>SUM(L9:L17)</f>
        <v>0</v>
      </c>
      <c r="N18" s="335">
        <f>SUM(N9:N17)</f>
        <v>0</v>
      </c>
      <c r="P18" s="335">
        <f>SUM(P9:P17)</f>
        <v>0</v>
      </c>
    </row>
    <row r="19" spans="1:16" ht="15.75" thickBot="1" x14ac:dyDescent="0.3">
      <c r="A19" s="153"/>
      <c r="B19" s="153"/>
      <c r="C19" s="153"/>
      <c r="D19" s="153"/>
      <c r="E19" s="327" t="s">
        <v>443</v>
      </c>
      <c r="F19" s="153">
        <v>138</v>
      </c>
      <c r="G19" s="153"/>
      <c r="H19" s="153"/>
    </row>
    <row r="20" spans="1:16" s="153" customFormat="1" ht="15.75" thickBot="1" x14ac:dyDescent="0.3">
      <c r="E20" s="288" t="s">
        <v>442</v>
      </c>
      <c r="F20" s="331">
        <f>F18*$F19</f>
        <v>0</v>
      </c>
      <c r="J20" s="331">
        <f>J18*$F19</f>
        <v>0</v>
      </c>
      <c r="L20" s="331">
        <f>L18*$F19</f>
        <v>0</v>
      </c>
      <c r="N20" s="331">
        <f>N18*$F19</f>
        <v>0</v>
      </c>
      <c r="P20" s="331">
        <f>P18*$F19</f>
        <v>0</v>
      </c>
    </row>
    <row r="21" spans="1:16" s="153" customFormat="1" ht="15.75" thickBot="1" x14ac:dyDescent="0.3"/>
    <row r="22" spans="1:16" ht="16.5" thickTop="1" thickBot="1" x14ac:dyDescent="0.3">
      <c r="A22" s="153"/>
      <c r="B22" s="319" t="s">
        <v>454</v>
      </c>
      <c r="C22" s="153"/>
      <c r="D22" s="319"/>
      <c r="E22" s="356">
        <f xml:space="preserve"> SUM(F20+J20+L20+N20+P20)</f>
        <v>0</v>
      </c>
      <c r="F22" s="319"/>
      <c r="G22" s="153"/>
      <c r="H22" s="153"/>
    </row>
    <row r="23" spans="1:16" s="153" customFormat="1" ht="15.75" thickTop="1" x14ac:dyDescent="0.25"/>
    <row r="24" spans="1:16" s="153" customFormat="1" x14ac:dyDescent="0.25">
      <c r="C24" s="155"/>
      <c r="D24" s="155"/>
      <c r="E24" s="155"/>
      <c r="F24" s="155"/>
      <c r="G24" s="155"/>
      <c r="H24" s="155"/>
    </row>
    <row r="25" spans="1:16" s="153" customFormat="1" x14ac:dyDescent="0.25"/>
    <row r="26" spans="1:16" s="153" customFormat="1" x14ac:dyDescent="0.25"/>
    <row r="27" spans="1:16" s="153" customFormat="1" x14ac:dyDescent="0.25"/>
    <row r="28" spans="1:16" s="153" customFormat="1" x14ac:dyDescent="0.25"/>
    <row r="29" spans="1:16" x14ac:dyDescent="0.25">
      <c r="A29" s="153"/>
      <c r="B29" s="153"/>
      <c r="C29" s="153"/>
      <c r="D29" s="153"/>
      <c r="E29" s="153"/>
      <c r="F29" s="153"/>
      <c r="G29" s="153"/>
      <c r="H29" s="153"/>
    </row>
    <row r="30" spans="1:16" x14ac:dyDescent="0.25">
      <c r="A30" s="153"/>
      <c r="B30" s="153"/>
      <c r="C30" s="153"/>
      <c r="D30" s="153"/>
      <c r="E30" s="153"/>
      <c r="F30" s="153"/>
      <c r="G30" s="153"/>
      <c r="H30" s="153"/>
    </row>
    <row r="31" spans="1:16" x14ac:dyDescent="0.25">
      <c r="A31" s="153"/>
      <c r="B31" s="153"/>
      <c r="C31" s="153"/>
      <c r="D31" s="153"/>
      <c r="E31" s="153"/>
      <c r="F31" s="153"/>
      <c r="G31" s="153"/>
      <c r="H31" s="153"/>
    </row>
    <row r="32" spans="1:16" x14ac:dyDescent="0.25">
      <c r="A32" s="153"/>
      <c r="B32" s="153"/>
      <c r="C32" s="153"/>
      <c r="D32" s="153"/>
      <c r="E32" s="153"/>
      <c r="F32" s="153"/>
      <c r="G32" s="153"/>
      <c r="H32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3"/>
  <sheetViews>
    <sheetView showWhiteSpace="0"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s="160" customFormat="1" ht="15.75" thickBot="1" x14ac:dyDescent="0.3">
      <c r="A1" s="395" t="s">
        <v>426</v>
      </c>
      <c r="B1" s="396"/>
      <c r="C1" s="396"/>
      <c r="D1" s="396"/>
      <c r="E1" s="396"/>
      <c r="F1" s="396"/>
      <c r="G1" s="397"/>
      <c r="H1" s="358"/>
    </row>
    <row r="2" spans="1:16" s="153" customFormat="1" ht="15.75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17" t="s">
        <v>414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26" t="s">
        <v>17</v>
      </c>
      <c r="B10" s="14">
        <v>341050</v>
      </c>
      <c r="C10" s="181">
        <v>975630003</v>
      </c>
      <c r="D10" s="14">
        <v>2</v>
      </c>
      <c r="E10" s="120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201</v>
      </c>
      <c r="B11" s="14">
        <v>6355709</v>
      </c>
      <c r="C11" s="181">
        <v>975280001</v>
      </c>
      <c r="D11" s="14">
        <v>4</v>
      </c>
      <c r="E11" s="120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202</v>
      </c>
      <c r="B12" s="14">
        <v>6355766</v>
      </c>
      <c r="C12" s="181">
        <v>972720084</v>
      </c>
      <c r="D12" s="14">
        <v>5</v>
      </c>
      <c r="E12" s="120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201</v>
      </c>
      <c r="B13" s="14">
        <v>6355802</v>
      </c>
      <c r="C13" s="181">
        <v>975280004</v>
      </c>
      <c r="D13" s="14">
        <v>4</v>
      </c>
      <c r="E13" s="120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202</v>
      </c>
      <c r="B14" s="14">
        <v>6355758</v>
      </c>
      <c r="C14" s="181">
        <v>975280005</v>
      </c>
      <c r="D14" s="14">
        <v>4</v>
      </c>
      <c r="E14" s="120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201</v>
      </c>
      <c r="B15" s="14">
        <v>6355788</v>
      </c>
      <c r="C15" s="181">
        <v>975280006</v>
      </c>
      <c r="D15" s="14">
        <v>2</v>
      </c>
      <c r="E15" s="120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413</v>
      </c>
      <c r="B16" s="14">
        <v>6358542</v>
      </c>
      <c r="C16" s="181"/>
      <c r="D16" s="14">
        <v>1</v>
      </c>
      <c r="E16" s="120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6"/>
      <c r="E17" s="287" t="s">
        <v>421</v>
      </c>
      <c r="F17" s="335">
        <f>SUM(F9:F16)</f>
        <v>0</v>
      </c>
      <c r="G17" s="337"/>
      <c r="H17" s="310"/>
      <c r="J17" s="335">
        <f>SUM(J9:J16)</f>
        <v>0</v>
      </c>
      <c r="L17" s="335">
        <f>SUM(L9:L16)</f>
        <v>0</v>
      </c>
      <c r="N17" s="335">
        <f>SUM(N9:N16)</f>
        <v>0</v>
      </c>
      <c r="P17" s="335">
        <f>SUM(P9:P16)</f>
        <v>0</v>
      </c>
    </row>
    <row r="18" spans="1:16" ht="15.75" thickBot="1" x14ac:dyDescent="0.3">
      <c r="A18" s="153"/>
      <c r="B18" s="153"/>
      <c r="C18" s="153"/>
      <c r="D18" s="153"/>
      <c r="E18" s="327" t="s">
        <v>443</v>
      </c>
      <c r="F18" s="153">
        <v>10</v>
      </c>
      <c r="G18" s="310"/>
      <c r="H18" s="310"/>
    </row>
    <row r="19" spans="1:16" ht="15.75" thickBot="1" x14ac:dyDescent="0.3">
      <c r="A19" s="153"/>
      <c r="B19" s="153"/>
      <c r="C19" s="153"/>
      <c r="D19" s="153"/>
      <c r="E19" s="288" t="s">
        <v>442</v>
      </c>
      <c r="F19" s="331">
        <f>F17*$F18</f>
        <v>0</v>
      </c>
      <c r="G19" s="153"/>
      <c r="H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16" ht="16.5" thickTop="1" thickBot="1" x14ac:dyDescent="0.3">
      <c r="A21" s="153"/>
      <c r="B21" s="319" t="s">
        <v>454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s="153" customFormat="1" ht="15.75" thickTop="1" x14ac:dyDescent="0.25"/>
    <row r="23" spans="1:16" s="153" customFormat="1" x14ac:dyDescent="0.25">
      <c r="C23" s="155"/>
      <c r="D23" s="155"/>
      <c r="E23" s="155"/>
      <c r="F23" s="155"/>
    </row>
    <row r="24" spans="1:16" s="153" customFormat="1" x14ac:dyDescent="0.25"/>
    <row r="25" spans="1:16" s="153" customFormat="1" x14ac:dyDescent="0.25">
      <c r="G25" s="155"/>
      <c r="H25" s="155"/>
    </row>
    <row r="26" spans="1:16" s="153" customFormat="1" x14ac:dyDescent="0.25"/>
    <row r="27" spans="1:16" s="153" customFormat="1" x14ac:dyDescent="0.25"/>
    <row r="28" spans="1:16" s="153" customFormat="1" x14ac:dyDescent="0.25"/>
    <row r="29" spans="1:16" s="153" customFormat="1" x14ac:dyDescent="0.25"/>
    <row r="30" spans="1:16" s="153" customFormat="1" x14ac:dyDescent="0.25"/>
    <row r="31" spans="1:16" x14ac:dyDescent="0.25">
      <c r="A31" s="153"/>
      <c r="B31" s="153"/>
      <c r="C31" s="153"/>
      <c r="D31" s="153"/>
      <c r="E31" s="153"/>
      <c r="F31" s="153"/>
      <c r="G31" s="153"/>
      <c r="H31" s="153"/>
    </row>
    <row r="32" spans="1:16" x14ac:dyDescent="0.25">
      <c r="G32" s="153"/>
      <c r="H32" s="153"/>
    </row>
    <row r="33" spans="7:8" x14ac:dyDescent="0.25">
      <c r="G33" s="153"/>
      <c r="H33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4"/>
  <sheetViews>
    <sheetView showWhiteSpace="0"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s="160" customFormat="1" ht="15.75" thickBot="1" x14ac:dyDescent="0.3">
      <c r="A1" s="395" t="s">
        <v>427</v>
      </c>
      <c r="B1" s="396"/>
      <c r="C1" s="396"/>
      <c r="D1" s="396"/>
      <c r="E1" s="396"/>
      <c r="F1" s="396"/>
      <c r="G1" s="397"/>
      <c r="H1" s="358"/>
    </row>
    <row r="2" spans="1:16" s="153" customFormat="1" ht="15.75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17" t="s">
        <v>417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26" t="s">
        <v>17</v>
      </c>
      <c r="B10" s="14">
        <v>341050</v>
      </c>
      <c r="C10" s="181">
        <v>975630003</v>
      </c>
      <c r="D10" s="14">
        <v>2</v>
      </c>
      <c r="E10" s="14"/>
      <c r="F10" s="120">
        <f t="shared" ref="F10:F16" si="0">E10*$D10</f>
        <v>0</v>
      </c>
      <c r="G10" s="159"/>
      <c r="H10" s="349"/>
      <c r="I10" s="120"/>
      <c r="J10" s="120">
        <f t="shared" ref="J10:J16" si="1">I10*$D10</f>
        <v>0</v>
      </c>
      <c r="K10" s="120"/>
      <c r="L10" s="120">
        <f t="shared" ref="L10:L16" si="2">K10*$D10</f>
        <v>0</v>
      </c>
      <c r="M10" s="120"/>
      <c r="N10" s="120">
        <f t="shared" ref="N10:N16" si="3">M10*$D10</f>
        <v>0</v>
      </c>
      <c r="O10" s="120"/>
      <c r="P10" s="120">
        <f t="shared" ref="P10:P16" si="4">O10*$D10</f>
        <v>0</v>
      </c>
    </row>
    <row r="11" spans="1:16" ht="15" customHeight="1" x14ac:dyDescent="0.25">
      <c r="A11" s="26" t="s">
        <v>201</v>
      </c>
      <c r="B11" s="14">
        <v>6355709</v>
      </c>
      <c r="C11" s="181">
        <v>975280001</v>
      </c>
      <c r="D11" s="14">
        <v>2</v>
      </c>
      <c r="E11" s="14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202</v>
      </c>
      <c r="B12" s="14">
        <v>6355766</v>
      </c>
      <c r="C12" s="181">
        <v>972720084</v>
      </c>
      <c r="D12" s="14">
        <v>3</v>
      </c>
      <c r="E12" s="14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322" t="s">
        <v>201</v>
      </c>
      <c r="B13" s="323">
        <v>6355802</v>
      </c>
      <c r="C13" s="323">
        <v>975280004</v>
      </c>
      <c r="D13" s="324">
        <v>4</v>
      </c>
      <c r="E13" s="14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202</v>
      </c>
      <c r="B14" s="14">
        <v>6355758</v>
      </c>
      <c r="C14" s="181">
        <v>975280005</v>
      </c>
      <c r="D14" s="14">
        <v>4</v>
      </c>
      <c r="E14" s="14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201</v>
      </c>
      <c r="B15" s="14">
        <v>6355788</v>
      </c>
      <c r="C15" s="181">
        <v>975280006</v>
      </c>
      <c r="D15" s="14">
        <v>2</v>
      </c>
      <c r="E15" s="14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.75" thickBot="1" x14ac:dyDescent="0.3">
      <c r="A16" s="26" t="s">
        <v>413</v>
      </c>
      <c r="B16" s="14">
        <v>6358542</v>
      </c>
      <c r="C16" s="148"/>
      <c r="D16" s="14">
        <v>1</v>
      </c>
      <c r="E16" s="14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.75" thickBot="1" x14ac:dyDescent="0.3">
      <c r="A17" s="285"/>
      <c r="B17" s="286"/>
      <c r="C17" s="286"/>
      <c r="D17" s="286"/>
      <c r="E17" s="287" t="s">
        <v>421</v>
      </c>
      <c r="F17" s="335">
        <f>SUM(F9:F16)</f>
        <v>0</v>
      </c>
      <c r="G17" s="334"/>
      <c r="H17" s="153"/>
      <c r="J17" s="335">
        <f>SUM(J9:J16)</f>
        <v>0</v>
      </c>
      <c r="L17" s="335">
        <f>SUM(L9:L16)</f>
        <v>0</v>
      </c>
      <c r="N17" s="335">
        <f>SUM(N9:N16)</f>
        <v>0</v>
      </c>
      <c r="P17" s="335">
        <f>SUM(P9:P16)</f>
        <v>0</v>
      </c>
    </row>
    <row r="18" spans="1:16" ht="15.75" thickBot="1" x14ac:dyDescent="0.3">
      <c r="A18" s="153"/>
      <c r="B18" s="153"/>
      <c r="C18" s="153"/>
      <c r="D18" s="153"/>
      <c r="E18" s="327" t="s">
        <v>443</v>
      </c>
      <c r="F18" s="153">
        <v>20</v>
      </c>
      <c r="G18" s="153"/>
      <c r="H18" s="153"/>
    </row>
    <row r="19" spans="1:16" ht="15.75" thickBot="1" x14ac:dyDescent="0.3">
      <c r="A19" s="153"/>
      <c r="B19" s="153"/>
      <c r="C19" s="153"/>
      <c r="D19" s="153"/>
      <c r="E19" s="288" t="s">
        <v>442</v>
      </c>
      <c r="F19" s="331">
        <f>F17*$F18</f>
        <v>0</v>
      </c>
      <c r="G19" s="153"/>
      <c r="H19" s="153"/>
      <c r="I19" s="153"/>
      <c r="J19" s="331">
        <f>J17*$F18</f>
        <v>0</v>
      </c>
      <c r="L19" s="331">
        <f>L17*$F18</f>
        <v>0</v>
      </c>
      <c r="N19" s="331">
        <f>N17*$F18</f>
        <v>0</v>
      </c>
      <c r="P19" s="331">
        <f>P17*$F18</f>
        <v>0</v>
      </c>
    </row>
    <row r="20" spans="1:16" ht="15.75" thickBot="1" x14ac:dyDescent="0.3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16" ht="16.5" thickTop="1" thickBot="1" x14ac:dyDescent="0.3">
      <c r="A21" s="153"/>
      <c r="B21" s="319" t="s">
        <v>454</v>
      </c>
      <c r="C21" s="153"/>
      <c r="D21" s="319"/>
      <c r="E21" s="356">
        <f xml:space="preserve"> SUM(F19+J19+L19+N19+P19)</f>
        <v>0</v>
      </c>
      <c r="F21" s="319"/>
      <c r="G21" s="153"/>
      <c r="H21" s="153"/>
    </row>
    <row r="22" spans="1:16" s="153" customFormat="1" ht="15.75" thickTop="1" x14ac:dyDescent="0.25"/>
    <row r="23" spans="1:16" s="153" customFormat="1" x14ac:dyDescent="0.25">
      <c r="C23" s="155"/>
      <c r="D23" s="155"/>
      <c r="E23" s="155"/>
      <c r="F23" s="155"/>
      <c r="G23" s="155"/>
      <c r="H23" s="155"/>
    </row>
    <row r="24" spans="1:16" s="153" customFormat="1" x14ac:dyDescent="0.25"/>
    <row r="25" spans="1:16" s="153" customFormat="1" x14ac:dyDescent="0.25"/>
    <row r="26" spans="1:16" s="153" customFormat="1" x14ac:dyDescent="0.25"/>
    <row r="27" spans="1:16" s="153" customFormat="1" x14ac:dyDescent="0.25"/>
    <row r="28" spans="1:16" s="153" customFormat="1" x14ac:dyDescent="0.25"/>
    <row r="29" spans="1:16" s="153" customFormat="1" x14ac:dyDescent="0.25"/>
    <row r="30" spans="1:16" x14ac:dyDescent="0.25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16" x14ac:dyDescent="0.25">
      <c r="A31" s="153"/>
      <c r="B31" s="153"/>
      <c r="C31" s="153"/>
      <c r="D31" s="153"/>
      <c r="E31" s="153"/>
      <c r="F31" s="153"/>
      <c r="G31" s="153"/>
      <c r="H31" s="153"/>
      <c r="I31" s="153"/>
    </row>
    <row r="32" spans="1:16" x14ac:dyDescent="0.25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9:9" x14ac:dyDescent="0.25">
      <c r="I33" s="153"/>
    </row>
    <row r="34" spans="9:9" x14ac:dyDescent="0.25">
      <c r="I34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3"/>
  <sheetViews>
    <sheetView showWhiteSpace="0" zoomScaleNormal="100" workbookViewId="0">
      <selection activeCell="E9" sqref="E9"/>
    </sheetView>
  </sheetViews>
  <sheetFormatPr defaultRowHeight="15" x14ac:dyDescent="0.25"/>
  <cols>
    <col min="1" max="1" width="36.42578125" style="141" bestFit="1" customWidth="1"/>
    <col min="2" max="2" width="8.28515625" style="141" bestFit="1" customWidth="1"/>
    <col min="3" max="3" width="12.7109375" style="141" bestFit="1" customWidth="1"/>
    <col min="4" max="4" width="5.85546875" style="141" bestFit="1" customWidth="1"/>
    <col min="5" max="5" width="13.140625" style="141" customWidth="1"/>
    <col min="6" max="6" width="12.7109375" style="141" bestFit="1" customWidth="1"/>
    <col min="7" max="7" width="8.28515625" style="141" customWidth="1"/>
    <col min="8" max="8" width="20.7109375" style="141" customWidth="1"/>
    <col min="9" max="9" width="13.140625" style="141" customWidth="1"/>
    <col min="10" max="10" width="12.7109375" style="141" bestFit="1" customWidth="1"/>
    <col min="11" max="11" width="13.140625" style="141" customWidth="1"/>
    <col min="12" max="12" width="12.7109375" style="141" bestFit="1" customWidth="1"/>
    <col min="13" max="13" width="13.140625" style="141" customWidth="1"/>
    <col min="14" max="14" width="12.7109375" style="141" bestFit="1" customWidth="1"/>
    <col min="15" max="15" width="13.140625" style="141" customWidth="1"/>
    <col min="16" max="16" width="12.7109375" style="141" bestFit="1" customWidth="1"/>
    <col min="17" max="16384" width="9.140625" style="141"/>
  </cols>
  <sheetData>
    <row r="1" spans="1:16" s="160" customFormat="1" ht="15.75" thickBot="1" x14ac:dyDescent="0.3">
      <c r="A1" s="395" t="s">
        <v>428</v>
      </c>
      <c r="B1" s="396"/>
      <c r="C1" s="396"/>
      <c r="D1" s="396"/>
      <c r="E1" s="396"/>
      <c r="F1" s="396"/>
      <c r="G1" s="397"/>
      <c r="H1" s="358"/>
    </row>
    <row r="2" spans="1:16" s="153" customFormat="1" ht="15.75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42" t="s">
        <v>422</v>
      </c>
      <c r="B8" s="143" t="s">
        <v>1</v>
      </c>
      <c r="C8" s="143" t="s">
        <v>357</v>
      </c>
      <c r="D8" s="143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17" t="s">
        <v>419</v>
      </c>
      <c r="B9" s="15">
        <v>6355770</v>
      </c>
      <c r="C9" s="284">
        <v>975630001</v>
      </c>
      <c r="D9" s="19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144" t="s">
        <v>16</v>
      </c>
      <c r="B10" s="145">
        <v>359711</v>
      </c>
      <c r="C10" s="183"/>
      <c r="D10" s="145">
        <v>1</v>
      </c>
      <c r="E10" s="154"/>
      <c r="F10" s="19">
        <f t="shared" ref="F10:F16" si="0">E10*D10</f>
        <v>0</v>
      </c>
      <c r="G10" s="147"/>
      <c r="H10" s="147"/>
      <c r="I10" s="120"/>
      <c r="J10" s="120">
        <f t="shared" ref="J10:J18" si="1">I10*$D10</f>
        <v>0</v>
      </c>
      <c r="K10" s="120"/>
      <c r="L10" s="120">
        <f t="shared" ref="L10:L18" si="2">K10*$D10</f>
        <v>0</v>
      </c>
      <c r="M10" s="120"/>
      <c r="N10" s="120">
        <f t="shared" ref="N10:N18" si="3">M10*$D10</f>
        <v>0</v>
      </c>
      <c r="O10" s="120"/>
      <c r="P10" s="120">
        <f t="shared" ref="P10:P18" si="4">O10*$D10</f>
        <v>0</v>
      </c>
    </row>
    <row r="11" spans="1:16" ht="15" customHeight="1" x14ac:dyDescent="0.25">
      <c r="A11" s="26" t="s">
        <v>17</v>
      </c>
      <c r="B11" s="14">
        <v>341050</v>
      </c>
      <c r="C11" s="181">
        <v>975630003</v>
      </c>
      <c r="D11" s="14">
        <v>1</v>
      </c>
      <c r="E11" s="14"/>
      <c r="F11" s="19">
        <f t="shared" si="0"/>
        <v>0</v>
      </c>
      <c r="G11" s="150"/>
      <c r="H11" s="35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201</v>
      </c>
      <c r="B12" s="14">
        <v>6355709</v>
      </c>
      <c r="C12" s="181">
        <v>975280001</v>
      </c>
      <c r="D12" s="14">
        <v>6</v>
      </c>
      <c r="E12" s="14"/>
      <c r="F12" s="19">
        <f t="shared" si="0"/>
        <v>0</v>
      </c>
      <c r="G12" s="150"/>
      <c r="H12" s="35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202</v>
      </c>
      <c r="B13" s="14">
        <v>6355766</v>
      </c>
      <c r="C13" s="181">
        <v>972720084</v>
      </c>
      <c r="D13" s="14">
        <v>7</v>
      </c>
      <c r="E13" s="14"/>
      <c r="F13" s="19">
        <f t="shared" si="0"/>
        <v>0</v>
      </c>
      <c r="G13" s="150"/>
      <c r="H13" s="35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201</v>
      </c>
      <c r="B14" s="14">
        <v>6355802</v>
      </c>
      <c r="C14" s="181">
        <v>975280004</v>
      </c>
      <c r="D14" s="14">
        <v>6</v>
      </c>
      <c r="E14" s="14"/>
      <c r="F14" s="131">
        <f>E14*D14</f>
        <v>0</v>
      </c>
      <c r="G14" s="150"/>
      <c r="H14" s="35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x14ac:dyDescent="0.25">
      <c r="A15" s="26" t="s">
        <v>202</v>
      </c>
      <c r="B15" s="14">
        <v>6355758</v>
      </c>
      <c r="C15" s="181">
        <v>975280005</v>
      </c>
      <c r="D15" s="14">
        <v>6</v>
      </c>
      <c r="E15" s="14"/>
      <c r="F15" s="131">
        <f t="shared" si="0"/>
        <v>0</v>
      </c>
      <c r="G15" s="150"/>
      <c r="H15" s="35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x14ac:dyDescent="0.25">
      <c r="A16" s="26" t="s">
        <v>201</v>
      </c>
      <c r="B16" s="14">
        <v>6355788</v>
      </c>
      <c r="C16" s="181">
        <v>975280006</v>
      </c>
      <c r="D16" s="14">
        <v>2</v>
      </c>
      <c r="E16" s="14"/>
      <c r="F16" s="19">
        <f t="shared" si="0"/>
        <v>0</v>
      </c>
      <c r="G16" s="150"/>
      <c r="H16" s="35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x14ac:dyDescent="0.25">
      <c r="A17" s="26" t="s">
        <v>413</v>
      </c>
      <c r="B17" s="14">
        <v>6358542</v>
      </c>
      <c r="C17" s="148"/>
      <c r="D17" s="14">
        <v>1</v>
      </c>
      <c r="E17" s="14"/>
      <c r="F17" s="19">
        <f>D17*E17</f>
        <v>0</v>
      </c>
      <c r="G17" s="150"/>
      <c r="H17" s="35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.75" thickBot="1" x14ac:dyDescent="0.3">
      <c r="A18" s="26" t="s">
        <v>418</v>
      </c>
      <c r="B18" s="14">
        <v>6383056</v>
      </c>
      <c r="C18" s="148"/>
      <c r="D18" s="14">
        <v>2</v>
      </c>
      <c r="E18" s="14"/>
      <c r="F18" s="19">
        <f>D18*E18</f>
        <v>0</v>
      </c>
      <c r="G18" s="150"/>
      <c r="H18" s="359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.75" thickBot="1" x14ac:dyDescent="0.3">
      <c r="A19" s="285"/>
      <c r="B19" s="286"/>
      <c r="C19" s="286"/>
      <c r="D19" s="286"/>
      <c r="E19" s="287" t="s">
        <v>421</v>
      </c>
      <c r="F19" s="335">
        <f>SUM(F9:F18)</f>
        <v>0</v>
      </c>
      <c r="G19" s="338"/>
      <c r="H19" s="153"/>
      <c r="J19" s="335">
        <f>SUM(J9:J18)</f>
        <v>0</v>
      </c>
      <c r="L19" s="335">
        <f>SUM(L9:L18)</f>
        <v>0</v>
      </c>
      <c r="N19" s="335">
        <f>SUM(N9:N18)</f>
        <v>0</v>
      </c>
      <c r="P19" s="335">
        <f>SUM(P9:P18)</f>
        <v>0</v>
      </c>
    </row>
    <row r="20" spans="1:16" ht="15.75" thickBot="1" x14ac:dyDescent="0.3">
      <c r="A20" s="153"/>
      <c r="B20" s="153"/>
      <c r="C20" s="153"/>
      <c r="D20" s="153"/>
      <c r="E20" s="327" t="s">
        <v>443</v>
      </c>
      <c r="F20" s="153">
        <v>22</v>
      </c>
      <c r="G20" s="153"/>
      <c r="H20" s="153"/>
    </row>
    <row r="21" spans="1:16" ht="15.75" thickBot="1" x14ac:dyDescent="0.3">
      <c r="A21" s="153"/>
      <c r="B21" s="153"/>
      <c r="C21" s="153"/>
      <c r="D21" s="153"/>
      <c r="E21" s="288" t="s">
        <v>442</v>
      </c>
      <c r="F21" s="331">
        <f>F19*$F20</f>
        <v>0</v>
      </c>
      <c r="G21" s="153"/>
      <c r="H21" s="153"/>
      <c r="I21" s="153"/>
      <c r="J21" s="331">
        <f>J19*$F20</f>
        <v>0</v>
      </c>
      <c r="L21" s="331">
        <f>L19*$F20</f>
        <v>0</v>
      </c>
      <c r="N21" s="331">
        <f>N19*$F20</f>
        <v>0</v>
      </c>
      <c r="P21" s="331">
        <f>P19*$F20</f>
        <v>0</v>
      </c>
    </row>
    <row r="22" spans="1:16" ht="15.75" thickBot="1" x14ac:dyDescent="0.3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16" ht="16.5" thickTop="1" thickBot="1" x14ac:dyDescent="0.3">
      <c r="A23" s="153"/>
      <c r="B23" s="319" t="s">
        <v>454</v>
      </c>
      <c r="C23" s="153"/>
      <c r="D23" s="319"/>
      <c r="E23" s="356">
        <f xml:space="preserve"> SUM(F21+J21+L21+N21+P21)</f>
        <v>0</v>
      </c>
      <c r="F23" s="319"/>
      <c r="G23" s="153"/>
      <c r="H23" s="153"/>
    </row>
    <row r="24" spans="1:16" s="153" customFormat="1" ht="15.75" thickTop="1" x14ac:dyDescent="0.25"/>
    <row r="25" spans="1:16" s="153" customFormat="1" x14ac:dyDescent="0.25">
      <c r="C25" s="155"/>
      <c r="D25" s="155"/>
      <c r="E25" s="155"/>
      <c r="F25" s="155"/>
      <c r="G25" s="155"/>
      <c r="H25" s="155"/>
    </row>
    <row r="26" spans="1:16" s="153" customFormat="1" x14ac:dyDescent="0.25"/>
    <row r="27" spans="1:16" s="153" customFormat="1" x14ac:dyDescent="0.25"/>
    <row r="28" spans="1:16" s="153" customFormat="1" x14ac:dyDescent="0.25"/>
    <row r="29" spans="1:16" s="153" customFormat="1" x14ac:dyDescent="0.25"/>
    <row r="30" spans="1:16" s="153" customFormat="1" x14ac:dyDescent="0.25"/>
    <row r="31" spans="1:16" s="153" customFormat="1" x14ac:dyDescent="0.25"/>
    <row r="32" spans="1:16" s="153" customFormat="1" x14ac:dyDescent="0.25"/>
    <row r="33" spans="1:8" x14ac:dyDescent="0.25">
      <c r="A33" s="153"/>
      <c r="B33" s="153"/>
      <c r="C33" s="153"/>
      <c r="D33" s="153"/>
      <c r="E33" s="153"/>
      <c r="F33" s="153"/>
      <c r="G33" s="153"/>
      <c r="H33" s="153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7" fitToHeight="0" orientation="landscape" r:id="rId1"/>
  <headerFooter>
    <oddHeader>&amp;CMIDLIFE OVERHAUL
PARTS KITS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59"/>
  <sheetViews>
    <sheetView topLeftCell="A25" zoomScaleNormal="100" workbookViewId="0">
      <selection activeCell="B32" sqref="B32"/>
    </sheetView>
  </sheetViews>
  <sheetFormatPr defaultRowHeight="15" x14ac:dyDescent="0.25"/>
  <cols>
    <col min="1" max="1" width="38.7109375" style="160" bestFit="1" customWidth="1"/>
    <col min="2" max="2" width="9.85546875" style="160" bestFit="1" customWidth="1"/>
    <col min="3" max="3" width="11.85546875" style="160" bestFit="1" customWidth="1"/>
    <col min="4" max="4" width="5.85546875" style="160" bestFit="1" customWidth="1"/>
    <col min="5" max="5" width="13.140625" style="179" customWidth="1"/>
    <col min="6" max="6" width="12.7109375" style="179" bestFit="1" customWidth="1"/>
    <col min="7" max="7" width="14.140625" style="160" customWidth="1"/>
    <col min="8" max="8" width="20.7109375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6384" width="9.140625" style="160"/>
  </cols>
  <sheetData>
    <row r="1" spans="1:16" ht="15.75" thickBot="1" x14ac:dyDescent="0.3">
      <c r="A1" s="398" t="s">
        <v>429</v>
      </c>
      <c r="B1" s="398"/>
      <c r="C1" s="398"/>
      <c r="D1" s="398"/>
      <c r="E1" s="398"/>
      <c r="F1" s="398"/>
      <c r="G1" s="398"/>
      <c r="H1" s="360"/>
    </row>
    <row r="2" spans="1:16" s="153" customFormat="1" ht="15.75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s="141" customFormat="1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61" t="s">
        <v>422</v>
      </c>
      <c r="B8" s="162" t="s">
        <v>1</v>
      </c>
      <c r="C8" s="162" t="s">
        <v>357</v>
      </c>
      <c r="D8" s="162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26" t="s">
        <v>230</v>
      </c>
      <c r="B9" s="14">
        <v>111730</v>
      </c>
      <c r="C9" s="14">
        <v>972550108</v>
      </c>
      <c r="D9" s="14">
        <v>4</v>
      </c>
      <c r="E9" s="120"/>
      <c r="F9" s="156">
        <f t="shared" ref="F9:F45" si="0">E9*D9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26" t="s">
        <v>3</v>
      </c>
      <c r="B10" s="14">
        <v>103468</v>
      </c>
      <c r="C10" s="14">
        <v>987700003</v>
      </c>
      <c r="D10" s="14">
        <v>1</v>
      </c>
      <c r="E10" s="156"/>
      <c r="F10" s="156">
        <f t="shared" si="0"/>
        <v>0</v>
      </c>
      <c r="G10" s="26"/>
      <c r="H10" s="144"/>
      <c r="I10" s="120"/>
      <c r="J10" s="120">
        <f t="shared" ref="J10:J47" si="1">I10*$D10</f>
        <v>0</v>
      </c>
      <c r="K10" s="120"/>
      <c r="L10" s="120">
        <f t="shared" ref="L10:L47" si="2">K10*$D10</f>
        <v>0</v>
      </c>
      <c r="M10" s="120"/>
      <c r="N10" s="120">
        <f t="shared" ref="N10:N47" si="3">M10*$D10</f>
        <v>0</v>
      </c>
      <c r="O10" s="120"/>
      <c r="P10" s="120">
        <f t="shared" ref="P10:P47" si="4">O10*$D10</f>
        <v>0</v>
      </c>
    </row>
    <row r="11" spans="1:16" ht="15" customHeight="1" x14ac:dyDescent="0.25">
      <c r="A11" s="26" t="s">
        <v>4</v>
      </c>
      <c r="B11" s="14">
        <v>103477</v>
      </c>
      <c r="C11" s="14">
        <v>987700002</v>
      </c>
      <c r="D11" s="14">
        <v>1</v>
      </c>
      <c r="E11" s="156"/>
      <c r="F11" s="156">
        <f t="shared" si="0"/>
        <v>0</v>
      </c>
      <c r="G11" s="26"/>
      <c r="H11" s="14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26" t="s">
        <v>5</v>
      </c>
      <c r="B12" s="14">
        <v>103420</v>
      </c>
      <c r="C12" s="14">
        <v>972550128</v>
      </c>
      <c r="D12" s="14">
        <v>1</v>
      </c>
      <c r="E12" s="156"/>
      <c r="F12" s="156">
        <f t="shared" si="0"/>
        <v>0</v>
      </c>
      <c r="G12" s="26"/>
      <c r="H12" s="144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26" t="s">
        <v>6</v>
      </c>
      <c r="B13" s="14">
        <v>103435</v>
      </c>
      <c r="C13" s="14">
        <v>972550144</v>
      </c>
      <c r="D13" s="14">
        <v>1</v>
      </c>
      <c r="E13" s="156"/>
      <c r="F13" s="156">
        <f t="shared" si="0"/>
        <v>0</v>
      </c>
      <c r="G13" s="26"/>
      <c r="H13" s="144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26" t="s">
        <v>231</v>
      </c>
      <c r="B14" s="163" t="s">
        <v>7</v>
      </c>
      <c r="C14" s="14">
        <v>972700013</v>
      </c>
      <c r="D14" s="14">
        <v>3</v>
      </c>
      <c r="E14" s="156"/>
      <c r="F14" s="156">
        <f t="shared" si="0"/>
        <v>0</v>
      </c>
      <c r="G14" s="26"/>
      <c r="H14" s="144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26" t="s">
        <v>232</v>
      </c>
      <c r="B15" s="163" t="s">
        <v>8</v>
      </c>
      <c r="C15" s="14">
        <v>972550090</v>
      </c>
      <c r="D15" s="14">
        <v>3</v>
      </c>
      <c r="E15" s="156"/>
      <c r="F15" s="156">
        <f t="shared" si="0"/>
        <v>0</v>
      </c>
      <c r="G15" s="26"/>
      <c r="H15" s="144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" customHeight="1" x14ac:dyDescent="0.25">
      <c r="A16" s="26" t="s">
        <v>9</v>
      </c>
      <c r="B16" s="14">
        <v>8112307</v>
      </c>
      <c r="C16" s="14">
        <v>972550095</v>
      </c>
      <c r="D16" s="14">
        <v>2</v>
      </c>
      <c r="E16" s="156"/>
      <c r="F16" s="156">
        <f t="shared" si="0"/>
        <v>0</v>
      </c>
      <c r="G16" s="26"/>
      <c r="H16" s="144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" customHeight="1" x14ac:dyDescent="0.25">
      <c r="A17" s="26" t="s">
        <v>233</v>
      </c>
      <c r="B17" s="14">
        <v>106654</v>
      </c>
      <c r="C17" s="181">
        <v>972550239</v>
      </c>
      <c r="D17" s="14">
        <v>4</v>
      </c>
      <c r="E17" s="156"/>
      <c r="F17" s="156">
        <f t="shared" si="0"/>
        <v>0</v>
      </c>
      <c r="G17" s="157"/>
      <c r="H17" s="361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" customHeight="1" x14ac:dyDescent="0.25">
      <c r="A18" s="26" t="s">
        <v>10</v>
      </c>
      <c r="B18" s="14">
        <v>279839</v>
      </c>
      <c r="C18" s="14">
        <v>882700011</v>
      </c>
      <c r="D18" s="14">
        <v>1</v>
      </c>
      <c r="E18" s="156"/>
      <c r="F18" s="156">
        <f t="shared" si="0"/>
        <v>0</v>
      </c>
      <c r="G18" s="157"/>
      <c r="H18" s="361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" customHeight="1" x14ac:dyDescent="0.25">
      <c r="A19" s="26" t="s">
        <v>11</v>
      </c>
      <c r="B19" s="163" t="s">
        <v>203</v>
      </c>
      <c r="C19" s="14">
        <v>972550083</v>
      </c>
      <c r="D19" s="14">
        <v>1</v>
      </c>
      <c r="E19" s="156"/>
      <c r="F19" s="156">
        <f t="shared" si="0"/>
        <v>0</v>
      </c>
      <c r="G19" s="157"/>
      <c r="H19" s="361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5" customHeight="1" x14ac:dyDescent="0.25">
      <c r="A20" s="26" t="s">
        <v>12</v>
      </c>
      <c r="B20" s="14">
        <v>311739</v>
      </c>
      <c r="C20" s="182">
        <v>972550241</v>
      </c>
      <c r="D20" s="14">
        <v>1</v>
      </c>
      <c r="E20" s="156"/>
      <c r="F20" s="156">
        <f t="shared" si="0"/>
        <v>0</v>
      </c>
      <c r="G20" s="157"/>
      <c r="H20" s="361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5" customHeight="1" x14ac:dyDescent="0.25">
      <c r="A21" s="26" t="s">
        <v>13</v>
      </c>
      <c r="B21" s="163" t="s">
        <v>203</v>
      </c>
      <c r="C21" s="14">
        <v>972550083</v>
      </c>
      <c r="D21" s="14">
        <v>1</v>
      </c>
      <c r="E21" s="156"/>
      <c r="F21" s="156">
        <f t="shared" si="0"/>
        <v>0</v>
      </c>
      <c r="G21" s="157"/>
      <c r="H21" s="361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5" customHeight="1" x14ac:dyDescent="0.25">
      <c r="A22" s="26" t="s">
        <v>14</v>
      </c>
      <c r="B22" s="14">
        <v>227634</v>
      </c>
      <c r="C22" s="182">
        <v>972550240</v>
      </c>
      <c r="D22" s="14">
        <v>2</v>
      </c>
      <c r="E22" s="156"/>
      <c r="F22" s="156">
        <f t="shared" si="0"/>
        <v>0</v>
      </c>
      <c r="G22" s="157"/>
      <c r="H22" s="361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5" customHeight="1" x14ac:dyDescent="0.25">
      <c r="A23" s="26" t="s">
        <v>15</v>
      </c>
      <c r="B23" s="163" t="s">
        <v>204</v>
      </c>
      <c r="C23" s="182">
        <v>972700041</v>
      </c>
      <c r="D23" s="14">
        <v>3</v>
      </c>
      <c r="E23" s="156"/>
      <c r="F23" s="156">
        <f t="shared" si="0"/>
        <v>0</v>
      </c>
      <c r="G23" s="157"/>
      <c r="H23" s="361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5" customHeight="1" x14ac:dyDescent="0.25">
      <c r="A24" s="26" t="s">
        <v>205</v>
      </c>
      <c r="B24" s="14">
        <v>228843</v>
      </c>
      <c r="C24" s="14">
        <v>972710010</v>
      </c>
      <c r="D24" s="14">
        <v>1</v>
      </c>
      <c r="E24" s="156"/>
      <c r="F24" s="156">
        <f t="shared" si="0"/>
        <v>0</v>
      </c>
      <c r="G24" s="157"/>
      <c r="H24" s="361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5" customHeight="1" x14ac:dyDescent="0.25">
      <c r="A25" s="26" t="s">
        <v>18</v>
      </c>
      <c r="B25" s="158">
        <v>58071</v>
      </c>
      <c r="C25" s="14">
        <v>999651703</v>
      </c>
      <c r="D25" s="14">
        <v>28</v>
      </c>
      <c r="E25" s="156"/>
      <c r="F25" s="156">
        <f t="shared" si="0"/>
        <v>0</v>
      </c>
      <c r="G25" s="325" t="s">
        <v>441</v>
      </c>
      <c r="H25" s="362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5" customHeight="1" x14ac:dyDescent="0.25">
      <c r="A26" s="26" t="s">
        <v>206</v>
      </c>
      <c r="B26" s="14">
        <v>281867</v>
      </c>
      <c r="C26" s="14">
        <v>972550177</v>
      </c>
      <c r="D26" s="14">
        <v>1</v>
      </c>
      <c r="E26" s="156"/>
      <c r="F26" s="156">
        <f t="shared" si="0"/>
        <v>0</v>
      </c>
      <c r="G26" s="157"/>
      <c r="H26" s="361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5" customHeight="1" x14ac:dyDescent="0.25">
      <c r="A27" s="26" t="s">
        <v>19</v>
      </c>
      <c r="B27" s="14">
        <v>374630</v>
      </c>
      <c r="C27" s="14">
        <v>980550003</v>
      </c>
      <c r="D27" s="14">
        <v>1</v>
      </c>
      <c r="E27" s="156"/>
      <c r="F27" s="156">
        <f t="shared" si="0"/>
        <v>0</v>
      </c>
      <c r="G27" s="157"/>
      <c r="H27" s="361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5" customHeight="1" x14ac:dyDescent="0.25">
      <c r="A28" s="26" t="s">
        <v>20</v>
      </c>
      <c r="B28" s="163" t="s">
        <v>207</v>
      </c>
      <c r="C28" s="14">
        <v>972700008</v>
      </c>
      <c r="D28" s="14">
        <v>1</v>
      </c>
      <c r="E28" s="156"/>
      <c r="F28" s="156">
        <f t="shared" si="0"/>
        <v>0</v>
      </c>
      <c r="G28" s="157"/>
      <c r="H28" s="361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5" customHeight="1" x14ac:dyDescent="0.25">
      <c r="A29" s="26" t="s">
        <v>21</v>
      </c>
      <c r="B29" s="14">
        <v>106654</v>
      </c>
      <c r="C29" s="181">
        <v>972550239</v>
      </c>
      <c r="D29" s="14">
        <v>1</v>
      </c>
      <c r="E29" s="156"/>
      <c r="F29" s="156">
        <f t="shared" si="0"/>
        <v>0</v>
      </c>
      <c r="G29" s="157"/>
      <c r="H29" s="361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5" customHeight="1" x14ac:dyDescent="0.25">
      <c r="A30" s="26" t="s">
        <v>22</v>
      </c>
      <c r="B30" s="14">
        <v>320621</v>
      </c>
      <c r="C30" s="14">
        <v>980720002</v>
      </c>
      <c r="D30" s="14">
        <v>1</v>
      </c>
      <c r="E30" s="156"/>
      <c r="F30" s="156">
        <f t="shared" si="0"/>
        <v>0</v>
      </c>
      <c r="G30" s="157"/>
      <c r="H30" s="361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5" customHeight="1" x14ac:dyDescent="0.25">
      <c r="A31" s="26" t="s">
        <v>23</v>
      </c>
      <c r="B31" s="14" t="s">
        <v>464</v>
      </c>
      <c r="C31" s="14">
        <v>972700073</v>
      </c>
      <c r="D31" s="14">
        <v>1</v>
      </c>
      <c r="E31" s="156"/>
      <c r="F31" s="156">
        <f t="shared" si="0"/>
        <v>0</v>
      </c>
      <c r="G31" s="157"/>
      <c r="H31" s="361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x14ac:dyDescent="0.25">
      <c r="A32" s="26" t="s">
        <v>208</v>
      </c>
      <c r="B32" s="163" t="s">
        <v>7</v>
      </c>
      <c r="C32" s="14">
        <v>972700013</v>
      </c>
      <c r="D32" s="14">
        <v>1</v>
      </c>
      <c r="E32" s="156"/>
      <c r="F32" s="156">
        <f t="shared" si="0"/>
        <v>0</v>
      </c>
      <c r="G32" s="157"/>
      <c r="H32" s="361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x14ac:dyDescent="0.25">
      <c r="A33" s="26" t="s">
        <v>209</v>
      </c>
      <c r="B33" s="163" t="s">
        <v>8</v>
      </c>
      <c r="C33" s="14">
        <v>972550090</v>
      </c>
      <c r="D33" s="14">
        <v>1</v>
      </c>
      <c r="E33" s="156"/>
      <c r="F33" s="156">
        <f t="shared" si="0"/>
        <v>0</v>
      </c>
      <c r="G33" s="157"/>
      <c r="H33" s="361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x14ac:dyDescent="0.25">
      <c r="A34" s="144" t="s">
        <v>24</v>
      </c>
      <c r="B34" s="145">
        <v>103432</v>
      </c>
      <c r="C34" s="145">
        <v>972550100</v>
      </c>
      <c r="D34" s="145">
        <v>1</v>
      </c>
      <c r="E34" s="164"/>
      <c r="F34" s="156">
        <f t="shared" si="0"/>
        <v>0</v>
      </c>
      <c r="G34" s="157"/>
      <c r="H34" s="361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x14ac:dyDescent="0.25">
      <c r="A35" s="26" t="s">
        <v>25</v>
      </c>
      <c r="B35" s="14">
        <v>282025</v>
      </c>
      <c r="C35" s="181">
        <v>972550104</v>
      </c>
      <c r="D35" s="14">
        <v>2</v>
      </c>
      <c r="E35" s="156"/>
      <c r="F35" s="156">
        <f t="shared" si="0"/>
        <v>0</v>
      </c>
      <c r="G35" s="157"/>
      <c r="H35" s="361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x14ac:dyDescent="0.25">
      <c r="A36" s="26" t="s">
        <v>26</v>
      </c>
      <c r="B36" s="14">
        <v>6338900</v>
      </c>
      <c r="C36" s="14">
        <v>972550199</v>
      </c>
      <c r="D36" s="14">
        <v>2</v>
      </c>
      <c r="E36" s="156"/>
      <c r="F36" s="156">
        <f t="shared" si="0"/>
        <v>0</v>
      </c>
      <c r="G36" s="157"/>
      <c r="H36" s="361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x14ac:dyDescent="0.25">
      <c r="A37" s="26" t="s">
        <v>27</v>
      </c>
      <c r="B37" s="14">
        <v>6315342</v>
      </c>
      <c r="C37" s="14">
        <v>982700004</v>
      </c>
      <c r="D37" s="14">
        <v>2</v>
      </c>
      <c r="E37" s="156"/>
      <c r="F37" s="156">
        <f t="shared" si="0"/>
        <v>0</v>
      </c>
      <c r="G37" s="157"/>
      <c r="H37" s="361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x14ac:dyDescent="0.25">
      <c r="A38" s="159" t="s">
        <v>28</v>
      </c>
      <c r="B38" s="14">
        <v>103432</v>
      </c>
      <c r="C38" s="165">
        <v>972550100</v>
      </c>
      <c r="D38" s="14">
        <v>1</v>
      </c>
      <c r="E38" s="156"/>
      <c r="F38" s="156">
        <f t="shared" si="0"/>
        <v>0</v>
      </c>
      <c r="G38" s="166"/>
      <c r="H38" s="361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x14ac:dyDescent="0.25">
      <c r="A39" s="144" t="s">
        <v>29</v>
      </c>
      <c r="B39" s="167" t="s">
        <v>30</v>
      </c>
      <c r="C39" s="183">
        <v>972550132</v>
      </c>
      <c r="D39" s="145">
        <v>1</v>
      </c>
      <c r="E39" s="164"/>
      <c r="F39" s="156">
        <f t="shared" si="0"/>
        <v>0</v>
      </c>
      <c r="G39" s="157"/>
      <c r="H39" s="361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x14ac:dyDescent="0.25">
      <c r="A40" s="26" t="s">
        <v>31</v>
      </c>
      <c r="B40" s="14">
        <v>341662</v>
      </c>
      <c r="C40" s="14">
        <v>972550130</v>
      </c>
      <c r="D40" s="14">
        <v>1</v>
      </c>
      <c r="E40" s="156"/>
      <c r="F40" s="156">
        <f t="shared" si="0"/>
        <v>0</v>
      </c>
      <c r="G40" s="157"/>
      <c r="H40" s="361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x14ac:dyDescent="0.25">
      <c r="A41" s="168" t="s">
        <v>32</v>
      </c>
      <c r="B41" s="97">
        <v>341661</v>
      </c>
      <c r="C41" s="97">
        <v>972550124</v>
      </c>
      <c r="D41" s="97">
        <v>1</v>
      </c>
      <c r="E41" s="169"/>
      <c r="F41" s="156">
        <f t="shared" si="0"/>
        <v>0</v>
      </c>
      <c r="G41" s="166"/>
      <c r="H41" s="361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x14ac:dyDescent="0.25">
      <c r="A42" s="168" t="s">
        <v>196</v>
      </c>
      <c r="B42" s="170" t="s">
        <v>197</v>
      </c>
      <c r="C42" s="97">
        <v>881700022</v>
      </c>
      <c r="D42" s="97">
        <v>4</v>
      </c>
      <c r="E42" s="169"/>
      <c r="F42" s="156">
        <f t="shared" si="0"/>
        <v>0</v>
      </c>
      <c r="G42" s="166"/>
      <c r="H42" s="361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x14ac:dyDescent="0.25">
      <c r="A43" s="171" t="s">
        <v>390</v>
      </c>
      <c r="B43" s="170">
        <v>365735</v>
      </c>
      <c r="C43" s="97">
        <v>972550164</v>
      </c>
      <c r="D43" s="97">
        <v>1</v>
      </c>
      <c r="E43" s="169"/>
      <c r="F43" s="164">
        <f t="shared" si="0"/>
        <v>0</v>
      </c>
      <c r="G43" s="166"/>
      <c r="H43" s="361"/>
      <c r="I43" s="120"/>
      <c r="J43" s="120">
        <f t="shared" si="1"/>
        <v>0</v>
      </c>
      <c r="K43" s="120"/>
      <c r="L43" s="120">
        <f t="shared" si="2"/>
        <v>0</v>
      </c>
      <c r="M43" s="120"/>
      <c r="N43" s="120">
        <f t="shared" si="3"/>
        <v>0</v>
      </c>
      <c r="O43" s="120"/>
      <c r="P43" s="120">
        <f t="shared" si="4"/>
        <v>0</v>
      </c>
    </row>
    <row r="44" spans="1:16" x14ac:dyDescent="0.25">
      <c r="A44" s="171" t="s">
        <v>391</v>
      </c>
      <c r="B44" s="170">
        <v>365734</v>
      </c>
      <c r="C44" s="97">
        <v>972550163</v>
      </c>
      <c r="D44" s="97">
        <v>1</v>
      </c>
      <c r="E44" s="169"/>
      <c r="F44" s="164">
        <f t="shared" si="0"/>
        <v>0</v>
      </c>
      <c r="G44" s="166"/>
      <c r="H44" s="361"/>
      <c r="I44" s="120"/>
      <c r="J44" s="120">
        <f t="shared" si="1"/>
        <v>0</v>
      </c>
      <c r="K44" s="120"/>
      <c r="L44" s="120">
        <f t="shared" si="2"/>
        <v>0</v>
      </c>
      <c r="M44" s="120"/>
      <c r="N44" s="120">
        <f t="shared" si="3"/>
        <v>0</v>
      </c>
      <c r="O44" s="120"/>
      <c r="P44" s="120">
        <f t="shared" si="4"/>
        <v>0</v>
      </c>
    </row>
    <row r="45" spans="1:16" x14ac:dyDescent="0.25">
      <c r="A45" s="171" t="s">
        <v>392</v>
      </c>
      <c r="B45" s="170">
        <v>278927</v>
      </c>
      <c r="C45" s="97">
        <v>972550077</v>
      </c>
      <c r="D45" s="97">
        <v>2</v>
      </c>
      <c r="E45" s="169"/>
      <c r="F45" s="164">
        <f t="shared" si="0"/>
        <v>0</v>
      </c>
      <c r="G45" s="166"/>
      <c r="H45" s="361"/>
      <c r="I45" s="120"/>
      <c r="J45" s="120">
        <f t="shared" si="1"/>
        <v>0</v>
      </c>
      <c r="K45" s="120"/>
      <c r="L45" s="120">
        <f t="shared" si="2"/>
        <v>0</v>
      </c>
      <c r="M45" s="120"/>
      <c r="N45" s="120">
        <f t="shared" si="3"/>
        <v>0</v>
      </c>
      <c r="O45" s="120"/>
      <c r="P45" s="120">
        <f t="shared" si="4"/>
        <v>0</v>
      </c>
    </row>
    <row r="46" spans="1:16" x14ac:dyDescent="0.25">
      <c r="A46" s="172" t="s">
        <v>198</v>
      </c>
      <c r="B46" s="163" t="s">
        <v>199</v>
      </c>
      <c r="C46" s="14">
        <v>881700023</v>
      </c>
      <c r="D46" s="14">
        <v>6</v>
      </c>
      <c r="E46" s="156"/>
      <c r="F46" s="164">
        <f>E46*D46</f>
        <v>0</v>
      </c>
      <c r="G46" s="157"/>
      <c r="H46" s="361"/>
      <c r="I46" s="120"/>
      <c r="J46" s="120">
        <f t="shared" si="1"/>
        <v>0</v>
      </c>
      <c r="K46" s="120"/>
      <c r="L46" s="120">
        <f t="shared" si="2"/>
        <v>0</v>
      </c>
      <c r="M46" s="120"/>
      <c r="N46" s="120">
        <f t="shared" si="3"/>
        <v>0</v>
      </c>
      <c r="O46" s="120"/>
      <c r="P46" s="120">
        <f t="shared" si="4"/>
        <v>0</v>
      </c>
    </row>
    <row r="47" spans="1:16" ht="15.75" thickBot="1" x14ac:dyDescent="0.3">
      <c r="A47" s="151" t="s">
        <v>200</v>
      </c>
      <c r="B47" s="152">
        <v>256835</v>
      </c>
      <c r="C47" s="184">
        <v>972550077</v>
      </c>
      <c r="D47" s="152">
        <v>1</v>
      </c>
      <c r="E47" s="173"/>
      <c r="F47" s="173">
        <f>E47*D47</f>
        <v>0</v>
      </c>
      <c r="G47" s="174"/>
      <c r="H47" s="361"/>
      <c r="I47" s="120"/>
      <c r="J47" s="120">
        <f t="shared" si="1"/>
        <v>0</v>
      </c>
      <c r="K47" s="120"/>
      <c r="L47" s="120">
        <f t="shared" si="2"/>
        <v>0</v>
      </c>
      <c r="M47" s="120"/>
      <c r="N47" s="120">
        <f t="shared" si="3"/>
        <v>0</v>
      </c>
      <c r="O47" s="120"/>
      <c r="P47" s="120">
        <f t="shared" si="4"/>
        <v>0</v>
      </c>
    </row>
    <row r="48" spans="1:16" ht="15.75" thickBot="1" x14ac:dyDescent="0.3">
      <c r="A48" s="311"/>
      <c r="B48" s="312"/>
      <c r="C48" s="312"/>
      <c r="D48" s="312"/>
      <c r="E48" s="313" t="s">
        <v>421</v>
      </c>
      <c r="F48" s="339">
        <f>SUM(F9:F47)</f>
        <v>0</v>
      </c>
      <c r="G48" s="340"/>
      <c r="H48" s="175"/>
      <c r="J48" s="339">
        <f>SUM(J9:J47)</f>
        <v>0</v>
      </c>
      <c r="L48" s="339">
        <f>SUM(L9:L47)</f>
        <v>0</v>
      </c>
      <c r="N48" s="339">
        <f>SUM(N9:N47)</f>
        <v>0</v>
      </c>
      <c r="P48" s="339">
        <f>SUM(P9:P47)</f>
        <v>0</v>
      </c>
    </row>
    <row r="49" spans="1:16" s="175" customFormat="1" ht="15.75" thickBot="1" x14ac:dyDescent="0.3">
      <c r="E49" s="327" t="s">
        <v>443</v>
      </c>
      <c r="F49" s="153">
        <v>351</v>
      </c>
    </row>
    <row r="50" spans="1:16" s="175" customFormat="1" ht="15.75" thickBot="1" x14ac:dyDescent="0.3">
      <c r="E50" s="288" t="s">
        <v>442</v>
      </c>
      <c r="F50" s="331">
        <f>F48*$F49</f>
        <v>0</v>
      </c>
      <c r="J50" s="331">
        <f>J48*$F49</f>
        <v>0</v>
      </c>
      <c r="L50" s="331">
        <f>L48*$F49</f>
        <v>0</v>
      </c>
      <c r="N50" s="331">
        <f>N48*$F49</f>
        <v>0</v>
      </c>
      <c r="P50" s="331">
        <f>P48*$F49</f>
        <v>0</v>
      </c>
    </row>
    <row r="51" spans="1:16" s="175" customFormat="1" ht="15.75" thickBot="1" x14ac:dyDescent="0.3">
      <c r="E51" s="176"/>
      <c r="F51" s="176"/>
    </row>
    <row r="52" spans="1:16" s="141" customFormat="1" ht="16.5" thickTop="1" thickBot="1" x14ac:dyDescent="0.3">
      <c r="A52" s="153"/>
      <c r="B52" s="319" t="s">
        <v>454</v>
      </c>
      <c r="C52" s="153"/>
      <c r="D52" s="319"/>
      <c r="E52" s="356">
        <f xml:space="preserve"> SUM(F50+J50+L50+N50+P50)</f>
        <v>0</v>
      </c>
      <c r="F52" s="319"/>
      <c r="G52" s="153"/>
      <c r="H52" s="153"/>
    </row>
    <row r="53" spans="1:16" s="175" customFormat="1" ht="15.75" thickTop="1" x14ac:dyDescent="0.25">
      <c r="E53" s="176"/>
      <c r="F53" s="176"/>
    </row>
    <row r="54" spans="1:16" s="175" customFormat="1" x14ac:dyDescent="0.25">
      <c r="C54" s="177"/>
      <c r="D54" s="177"/>
      <c r="E54" s="178"/>
      <c r="F54" s="178"/>
      <c r="G54" s="177"/>
      <c r="H54" s="177"/>
    </row>
    <row r="55" spans="1:16" s="175" customFormat="1" x14ac:dyDescent="0.25">
      <c r="E55" s="176"/>
      <c r="F55" s="176"/>
    </row>
    <row r="56" spans="1:16" s="175" customFormat="1" x14ac:dyDescent="0.25">
      <c r="E56" s="176"/>
      <c r="F56" s="176"/>
    </row>
    <row r="57" spans="1:16" s="175" customFormat="1" x14ac:dyDescent="0.25">
      <c r="E57" s="176"/>
      <c r="F57" s="176"/>
    </row>
    <row r="58" spans="1:16" s="175" customFormat="1" x14ac:dyDescent="0.25">
      <c r="E58" s="176"/>
      <c r="F58" s="176"/>
    </row>
    <row r="59" spans="1:16" s="175" customFormat="1" x14ac:dyDescent="0.25">
      <c r="E59" s="176"/>
      <c r="F59" s="176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4" fitToHeight="0" orientation="landscape" r:id="rId1"/>
  <headerFooter>
    <oddHeader>&amp;CMIDLIFE OVERHAUL
PARTS KITS
999-63-0005 Body Kit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19"/>
  <sheetViews>
    <sheetView topLeftCell="A28" zoomScaleNormal="100" workbookViewId="0">
      <selection activeCell="J59" sqref="J59"/>
    </sheetView>
  </sheetViews>
  <sheetFormatPr defaultRowHeight="15" x14ac:dyDescent="0.25"/>
  <cols>
    <col min="1" max="1" width="36" style="160" bestFit="1" customWidth="1"/>
    <col min="2" max="2" width="16.7109375" style="160" bestFit="1" customWidth="1"/>
    <col min="3" max="3" width="10" style="160" bestFit="1" customWidth="1"/>
    <col min="4" max="4" width="5.140625" style="160" bestFit="1" customWidth="1"/>
    <col min="5" max="5" width="13.140625" style="179" customWidth="1"/>
    <col min="6" max="6" width="12.7109375" style="179" bestFit="1" customWidth="1"/>
    <col min="7" max="7" width="8.28515625" style="160" customWidth="1"/>
    <col min="8" max="8" width="20.7109375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6384" width="9.140625" style="160"/>
  </cols>
  <sheetData>
    <row r="1" spans="1:16" ht="15" customHeight="1" thickBot="1" x14ac:dyDescent="0.3">
      <c r="A1" s="399" t="s">
        <v>449</v>
      </c>
      <c r="B1" s="399"/>
      <c r="C1" s="399"/>
      <c r="D1" s="399"/>
      <c r="E1" s="399"/>
      <c r="F1" s="399"/>
      <c r="G1" s="399"/>
      <c r="H1" s="363"/>
    </row>
    <row r="2" spans="1:16" s="153" customFormat="1" ht="15.75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s="141" customFormat="1" ht="15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15.7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9.25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5.75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customHeight="1" thickBot="1" x14ac:dyDescent="0.3">
      <c r="A8" s="188" t="s">
        <v>422</v>
      </c>
      <c r="B8" s="189" t="s">
        <v>1</v>
      </c>
      <c r="C8" s="189" t="s">
        <v>357</v>
      </c>
      <c r="D8" s="189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5" customHeight="1" x14ac:dyDescent="0.25">
      <c r="A9" s="190" t="s">
        <v>33</v>
      </c>
      <c r="B9" s="191" t="s">
        <v>34</v>
      </c>
      <c r="C9" s="145">
        <v>953550001</v>
      </c>
      <c r="D9" s="145">
        <v>2</v>
      </c>
      <c r="E9" s="120"/>
      <c r="F9" s="164">
        <f t="shared" ref="F9:F52" si="0">E9*D9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5" customHeight="1" x14ac:dyDescent="0.25">
      <c r="A10" s="93" t="s">
        <v>35</v>
      </c>
      <c r="B10" s="192" t="s">
        <v>36</v>
      </c>
      <c r="C10" s="14">
        <v>955700005</v>
      </c>
      <c r="D10" s="14">
        <v>2</v>
      </c>
      <c r="E10" s="156"/>
      <c r="F10" s="164">
        <f t="shared" si="0"/>
        <v>0</v>
      </c>
      <c r="G10" s="26"/>
      <c r="H10" s="144"/>
      <c r="I10" s="120"/>
      <c r="J10" s="120">
        <f t="shared" ref="J10:J60" si="1">I10*$D10</f>
        <v>0</v>
      </c>
      <c r="K10" s="120"/>
      <c r="L10" s="120">
        <f t="shared" ref="L10:L60" si="2">K10*$D10</f>
        <v>0</v>
      </c>
      <c r="M10" s="120"/>
      <c r="N10" s="120">
        <f t="shared" ref="N10:N60" si="3">M10*$D10</f>
        <v>0</v>
      </c>
      <c r="O10" s="120"/>
      <c r="P10" s="120">
        <f t="shared" ref="P10:P60" si="4">O10*$D10</f>
        <v>0</v>
      </c>
    </row>
    <row r="11" spans="1:16" ht="15" customHeight="1" x14ac:dyDescent="0.25">
      <c r="A11" s="93" t="s">
        <v>37</v>
      </c>
      <c r="B11" s="192" t="s">
        <v>38</v>
      </c>
      <c r="C11" s="14">
        <v>952700003</v>
      </c>
      <c r="D11" s="14">
        <v>1</v>
      </c>
      <c r="E11" s="156"/>
      <c r="F11" s="164">
        <f t="shared" si="0"/>
        <v>0</v>
      </c>
      <c r="G11" s="26"/>
      <c r="H11" s="144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5" customHeight="1" x14ac:dyDescent="0.25">
      <c r="A12" s="93" t="s">
        <v>39</v>
      </c>
      <c r="B12" s="192" t="s">
        <v>40</v>
      </c>
      <c r="C12" s="14">
        <v>953550002</v>
      </c>
      <c r="D12" s="14">
        <v>2</v>
      </c>
      <c r="E12" s="156"/>
      <c r="F12" s="164">
        <f t="shared" si="0"/>
        <v>0</v>
      </c>
      <c r="G12" s="26"/>
      <c r="H12" s="144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5" customHeight="1" x14ac:dyDescent="0.25">
      <c r="A13" s="93" t="s">
        <v>41</v>
      </c>
      <c r="B13" s="192" t="s">
        <v>42</v>
      </c>
      <c r="C13" s="14">
        <v>933700003</v>
      </c>
      <c r="D13" s="14">
        <v>4</v>
      </c>
      <c r="E13" s="156"/>
      <c r="F13" s="164">
        <f t="shared" si="0"/>
        <v>0</v>
      </c>
      <c r="G13" s="26"/>
      <c r="H13" s="144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5" customHeight="1" x14ac:dyDescent="0.25">
      <c r="A14" s="93" t="s">
        <v>43</v>
      </c>
      <c r="B14" s="192" t="s">
        <v>44</v>
      </c>
      <c r="C14" s="14">
        <v>955700015</v>
      </c>
      <c r="D14" s="14">
        <v>2</v>
      </c>
      <c r="E14" s="156"/>
      <c r="F14" s="164">
        <f t="shared" si="0"/>
        <v>0</v>
      </c>
      <c r="G14" s="26"/>
      <c r="H14" s="144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5" customHeight="1" x14ac:dyDescent="0.25">
      <c r="A15" s="93" t="s">
        <v>45</v>
      </c>
      <c r="B15" s="192" t="s">
        <v>42</v>
      </c>
      <c r="C15" s="14">
        <v>933700003</v>
      </c>
      <c r="D15" s="14">
        <v>4</v>
      </c>
      <c r="E15" s="156"/>
      <c r="F15" s="164">
        <f t="shared" si="0"/>
        <v>0</v>
      </c>
      <c r="G15" s="26"/>
      <c r="H15" s="144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5" customHeight="1" x14ac:dyDescent="0.25">
      <c r="A16" s="93" t="s">
        <v>46</v>
      </c>
      <c r="B16" s="192" t="s">
        <v>47</v>
      </c>
      <c r="C16" s="14">
        <v>921700025</v>
      </c>
      <c r="D16" s="14">
        <v>4</v>
      </c>
      <c r="E16" s="156"/>
      <c r="F16" s="164">
        <f t="shared" si="0"/>
        <v>0</v>
      </c>
      <c r="G16" s="26"/>
      <c r="H16" s="144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5" customHeight="1" x14ac:dyDescent="0.25">
      <c r="A17" s="93" t="s">
        <v>48</v>
      </c>
      <c r="B17" s="192" t="s">
        <v>49</v>
      </c>
      <c r="C17" s="14">
        <v>921550069</v>
      </c>
      <c r="D17" s="14">
        <v>2</v>
      </c>
      <c r="E17" s="156"/>
      <c r="F17" s="164">
        <f t="shared" si="0"/>
        <v>0</v>
      </c>
      <c r="G17" s="157"/>
      <c r="H17" s="361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5" customHeight="1" x14ac:dyDescent="0.25">
      <c r="A18" s="93" t="s">
        <v>50</v>
      </c>
      <c r="B18" s="192" t="s">
        <v>51</v>
      </c>
      <c r="C18" s="14">
        <v>997550003</v>
      </c>
      <c r="D18" s="14">
        <v>4</v>
      </c>
      <c r="E18" s="156"/>
      <c r="F18" s="164">
        <f t="shared" si="0"/>
        <v>0</v>
      </c>
      <c r="G18" s="157"/>
      <c r="H18" s="361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5" customHeight="1" x14ac:dyDescent="0.25">
      <c r="A19" s="93" t="s">
        <v>52</v>
      </c>
      <c r="B19" s="192" t="s">
        <v>53</v>
      </c>
      <c r="C19" s="14">
        <v>996550001</v>
      </c>
      <c r="D19" s="14">
        <v>4</v>
      </c>
      <c r="E19" s="156"/>
      <c r="F19" s="164">
        <f t="shared" si="0"/>
        <v>0</v>
      </c>
      <c r="G19" s="157"/>
      <c r="H19" s="361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5" customHeight="1" x14ac:dyDescent="0.25">
      <c r="A20" s="93" t="s">
        <v>54</v>
      </c>
      <c r="B20" s="192" t="s">
        <v>55</v>
      </c>
      <c r="C20" s="14">
        <v>999550128</v>
      </c>
      <c r="D20" s="14">
        <v>2</v>
      </c>
      <c r="E20" s="156"/>
      <c r="F20" s="164">
        <f t="shared" si="0"/>
        <v>0</v>
      </c>
      <c r="G20" s="157"/>
      <c r="H20" s="361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5" customHeight="1" x14ac:dyDescent="0.25">
      <c r="A21" s="93" t="s">
        <v>56</v>
      </c>
      <c r="B21" s="192" t="s">
        <v>57</v>
      </c>
      <c r="C21" s="14">
        <v>996630001</v>
      </c>
      <c r="D21" s="14">
        <v>2</v>
      </c>
      <c r="E21" s="156"/>
      <c r="F21" s="164">
        <f t="shared" si="0"/>
        <v>0</v>
      </c>
      <c r="G21" s="157"/>
      <c r="H21" s="361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5" customHeight="1" x14ac:dyDescent="0.25">
      <c r="A22" s="93" t="s">
        <v>58</v>
      </c>
      <c r="B22" s="192" t="s">
        <v>59</v>
      </c>
      <c r="C22" s="14">
        <v>953700006</v>
      </c>
      <c r="D22" s="14">
        <v>2</v>
      </c>
      <c r="E22" s="156"/>
      <c r="F22" s="164">
        <f t="shared" si="0"/>
        <v>0</v>
      </c>
      <c r="G22" s="157"/>
      <c r="H22" s="361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5" customHeight="1" x14ac:dyDescent="0.25">
      <c r="A23" s="93" t="s">
        <v>60</v>
      </c>
      <c r="B23" s="192" t="s">
        <v>61</v>
      </c>
      <c r="C23" s="14">
        <v>996700002</v>
      </c>
      <c r="D23" s="14">
        <v>2</v>
      </c>
      <c r="E23" s="156"/>
      <c r="F23" s="164">
        <f t="shared" si="0"/>
        <v>0</v>
      </c>
      <c r="G23" s="26"/>
      <c r="H23" s="144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5" customHeight="1" x14ac:dyDescent="0.25">
      <c r="A24" s="93" t="s">
        <v>62</v>
      </c>
      <c r="B24" s="192" t="s">
        <v>63</v>
      </c>
      <c r="C24" s="14">
        <v>932700022</v>
      </c>
      <c r="D24" s="14">
        <v>1</v>
      </c>
      <c r="E24" s="156"/>
      <c r="F24" s="164">
        <f t="shared" si="0"/>
        <v>0</v>
      </c>
      <c r="G24" s="26"/>
      <c r="H24" s="144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5" customHeight="1" x14ac:dyDescent="0.25">
      <c r="A25" s="93" t="s">
        <v>64</v>
      </c>
      <c r="B25" s="192" t="s">
        <v>65</v>
      </c>
      <c r="C25" s="14">
        <v>955700027</v>
      </c>
      <c r="D25" s="14">
        <v>4</v>
      </c>
      <c r="E25" s="156"/>
      <c r="F25" s="164">
        <f t="shared" si="0"/>
        <v>0</v>
      </c>
      <c r="G25" s="26"/>
      <c r="H25" s="144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5" customHeight="1" x14ac:dyDescent="0.25">
      <c r="A26" s="93" t="s">
        <v>66</v>
      </c>
      <c r="B26" s="192" t="s">
        <v>67</v>
      </c>
      <c r="C26" s="14">
        <v>994550001</v>
      </c>
      <c r="D26" s="14">
        <v>4</v>
      </c>
      <c r="E26" s="156"/>
      <c r="F26" s="164">
        <f t="shared" si="0"/>
        <v>0</v>
      </c>
      <c r="G26" s="26"/>
      <c r="H26" s="144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5" customHeight="1" x14ac:dyDescent="0.25">
      <c r="A27" s="93" t="s">
        <v>68</v>
      </c>
      <c r="B27" s="192" t="s">
        <v>69</v>
      </c>
      <c r="C27" s="14">
        <v>943550001</v>
      </c>
      <c r="D27" s="14">
        <v>20</v>
      </c>
      <c r="E27" s="156"/>
      <c r="F27" s="164">
        <f t="shared" si="0"/>
        <v>0</v>
      </c>
      <c r="G27" s="26"/>
      <c r="H27" s="144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5" customHeight="1" x14ac:dyDescent="0.25">
      <c r="A28" s="93" t="s">
        <v>70</v>
      </c>
      <c r="B28" s="192" t="s">
        <v>71</v>
      </c>
      <c r="C28" s="14">
        <v>940700001</v>
      </c>
      <c r="D28" s="14">
        <v>6</v>
      </c>
      <c r="E28" s="156"/>
      <c r="F28" s="164">
        <f t="shared" si="0"/>
        <v>0</v>
      </c>
      <c r="G28" s="26"/>
      <c r="H28" s="144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5" customHeight="1" x14ac:dyDescent="0.25">
      <c r="A29" s="93" t="s">
        <v>72</v>
      </c>
      <c r="B29" s="192" t="s">
        <v>73</v>
      </c>
      <c r="C29" s="14">
        <v>943550007</v>
      </c>
      <c r="D29" s="14">
        <v>20</v>
      </c>
      <c r="E29" s="156"/>
      <c r="F29" s="164">
        <f t="shared" si="0"/>
        <v>0</v>
      </c>
      <c r="G29" s="26"/>
      <c r="H29" s="144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5" customHeight="1" x14ac:dyDescent="0.25">
      <c r="A30" s="93" t="s">
        <v>74</v>
      </c>
      <c r="B30" s="192" t="s">
        <v>75</v>
      </c>
      <c r="C30" s="14">
        <v>955550010</v>
      </c>
      <c r="D30" s="14">
        <v>4</v>
      </c>
      <c r="E30" s="156"/>
      <c r="F30" s="164">
        <f t="shared" si="0"/>
        <v>0</v>
      </c>
      <c r="G30" s="26"/>
      <c r="H30" s="144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5" customHeight="1" x14ac:dyDescent="0.25">
      <c r="A31" s="93" t="s">
        <v>76</v>
      </c>
      <c r="B31" s="192" t="s">
        <v>77</v>
      </c>
      <c r="C31" s="14">
        <v>954280004</v>
      </c>
      <c r="D31" s="14">
        <v>2</v>
      </c>
      <c r="E31" s="156"/>
      <c r="F31" s="164">
        <f t="shared" si="0"/>
        <v>0</v>
      </c>
      <c r="G31" s="26"/>
      <c r="H31" s="144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5" customHeight="1" x14ac:dyDescent="0.25">
      <c r="A32" s="93" t="s">
        <v>78</v>
      </c>
      <c r="B32" s="192" t="s">
        <v>79</v>
      </c>
      <c r="C32" s="14">
        <v>954280005</v>
      </c>
      <c r="D32" s="14">
        <v>2</v>
      </c>
      <c r="E32" s="156"/>
      <c r="F32" s="164">
        <f t="shared" si="0"/>
        <v>0</v>
      </c>
      <c r="G32" s="26"/>
      <c r="H32" s="144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5" customHeight="1" x14ac:dyDescent="0.25">
      <c r="A33" s="93" t="s">
        <v>80</v>
      </c>
      <c r="B33" s="192" t="s">
        <v>81</v>
      </c>
      <c r="C33" s="14">
        <v>952700008</v>
      </c>
      <c r="D33" s="14">
        <v>8</v>
      </c>
      <c r="E33" s="156"/>
      <c r="F33" s="164">
        <f t="shared" si="0"/>
        <v>0</v>
      </c>
      <c r="G33" s="26"/>
      <c r="H33" s="144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ht="15" customHeight="1" x14ac:dyDescent="0.25">
      <c r="A34" s="93" t="s">
        <v>82</v>
      </c>
      <c r="B34" s="192" t="s">
        <v>83</v>
      </c>
      <c r="C34" s="14">
        <v>955550011</v>
      </c>
      <c r="D34" s="14">
        <v>2</v>
      </c>
      <c r="E34" s="156"/>
      <c r="F34" s="164">
        <f t="shared" si="0"/>
        <v>0</v>
      </c>
      <c r="G34" s="14"/>
      <c r="H34" s="145"/>
      <c r="I34" s="120"/>
      <c r="J34" s="120">
        <f t="shared" si="1"/>
        <v>0</v>
      </c>
      <c r="K34" s="120"/>
      <c r="L34" s="120">
        <f t="shared" si="2"/>
        <v>0</v>
      </c>
      <c r="M34" s="120"/>
      <c r="N34" s="120">
        <f t="shared" si="3"/>
        <v>0</v>
      </c>
      <c r="O34" s="120"/>
      <c r="P34" s="120">
        <f t="shared" si="4"/>
        <v>0</v>
      </c>
    </row>
    <row r="35" spans="1:16" ht="15" customHeight="1" x14ac:dyDescent="0.25">
      <c r="A35" s="93" t="s">
        <v>84</v>
      </c>
      <c r="B35" s="192" t="s">
        <v>85</v>
      </c>
      <c r="C35" s="14">
        <v>955550014</v>
      </c>
      <c r="D35" s="14">
        <v>12</v>
      </c>
      <c r="E35" s="156"/>
      <c r="F35" s="164">
        <f t="shared" si="0"/>
        <v>0</v>
      </c>
      <c r="G35" s="26"/>
      <c r="H35" s="144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ht="15" customHeight="1" x14ac:dyDescent="0.25">
      <c r="A36" s="93" t="s">
        <v>86</v>
      </c>
      <c r="B36" s="192" t="s">
        <v>87</v>
      </c>
      <c r="C36" s="14">
        <v>955700011</v>
      </c>
      <c r="D36" s="14">
        <v>2</v>
      </c>
      <c r="E36" s="156"/>
      <c r="F36" s="164">
        <f t="shared" si="0"/>
        <v>0</v>
      </c>
      <c r="G36" s="26"/>
      <c r="H36" s="144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ht="15" customHeight="1" x14ac:dyDescent="0.25">
      <c r="A37" s="93" t="s">
        <v>88</v>
      </c>
      <c r="B37" s="192" t="s">
        <v>89</v>
      </c>
      <c r="C37" s="14">
        <v>952700011</v>
      </c>
      <c r="D37" s="14">
        <v>2</v>
      </c>
      <c r="E37" s="156"/>
      <c r="F37" s="164">
        <f t="shared" si="0"/>
        <v>0</v>
      </c>
      <c r="G37" s="26"/>
      <c r="H37" s="144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ht="15" customHeight="1" x14ac:dyDescent="0.25">
      <c r="A38" s="93" t="s">
        <v>90</v>
      </c>
      <c r="B38" s="192" t="s">
        <v>91</v>
      </c>
      <c r="C38" s="14">
        <v>955700004</v>
      </c>
      <c r="D38" s="14">
        <v>4</v>
      </c>
      <c r="E38" s="156"/>
      <c r="F38" s="164">
        <f t="shared" si="0"/>
        <v>0</v>
      </c>
      <c r="G38" s="26"/>
      <c r="H38" s="144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ht="15" customHeight="1" x14ac:dyDescent="0.25">
      <c r="A39" s="93" t="s">
        <v>92</v>
      </c>
      <c r="B39" s="192" t="s">
        <v>93</v>
      </c>
      <c r="C39" s="14">
        <v>999630012</v>
      </c>
      <c r="D39" s="14">
        <v>4</v>
      </c>
      <c r="E39" s="156"/>
      <c r="F39" s="164">
        <f t="shared" si="0"/>
        <v>0</v>
      </c>
      <c r="G39" s="157"/>
      <c r="H39" s="361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5" customHeight="1" x14ac:dyDescent="0.25">
      <c r="A40" s="93" t="s">
        <v>94</v>
      </c>
      <c r="B40" s="192" t="s">
        <v>95</v>
      </c>
      <c r="C40" s="14">
        <v>904550005</v>
      </c>
      <c r="D40" s="14">
        <v>1</v>
      </c>
      <c r="E40" s="156"/>
      <c r="F40" s="164">
        <f t="shared" si="0"/>
        <v>0</v>
      </c>
      <c r="G40" s="26"/>
      <c r="H40" s="144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5" customHeight="1" x14ac:dyDescent="0.25">
      <c r="A41" s="93" t="s">
        <v>96</v>
      </c>
      <c r="B41" s="192" t="s">
        <v>97</v>
      </c>
      <c r="C41" s="14">
        <v>914580035</v>
      </c>
      <c r="D41" s="14">
        <v>1</v>
      </c>
      <c r="E41" s="156"/>
      <c r="F41" s="164">
        <f t="shared" si="0"/>
        <v>0</v>
      </c>
      <c r="G41" s="26"/>
      <c r="H41" s="144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ht="15" customHeight="1" x14ac:dyDescent="0.25">
      <c r="A42" s="93" t="s">
        <v>98</v>
      </c>
      <c r="B42" s="192" t="s">
        <v>99</v>
      </c>
      <c r="C42" s="14">
        <v>921700020</v>
      </c>
      <c r="D42" s="14">
        <v>2</v>
      </c>
      <c r="E42" s="156"/>
      <c r="F42" s="164">
        <f t="shared" si="0"/>
        <v>0</v>
      </c>
      <c r="G42" s="26"/>
      <c r="H42" s="144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ht="15" customHeight="1" x14ac:dyDescent="0.25">
      <c r="A43" s="93" t="s">
        <v>100</v>
      </c>
      <c r="B43" s="192" t="s">
        <v>101</v>
      </c>
      <c r="C43" s="14">
        <v>921700019</v>
      </c>
      <c r="D43" s="14">
        <v>2</v>
      </c>
      <c r="E43" s="156"/>
      <c r="F43" s="164">
        <f t="shared" si="0"/>
        <v>0</v>
      </c>
      <c r="G43" s="26"/>
      <c r="H43" s="144"/>
      <c r="I43" s="120"/>
      <c r="J43" s="120">
        <f t="shared" si="1"/>
        <v>0</v>
      </c>
      <c r="K43" s="120"/>
      <c r="L43" s="120">
        <f t="shared" si="2"/>
        <v>0</v>
      </c>
      <c r="M43" s="120"/>
      <c r="N43" s="120">
        <f t="shared" si="3"/>
        <v>0</v>
      </c>
      <c r="O43" s="120"/>
      <c r="P43" s="120">
        <f t="shared" si="4"/>
        <v>0</v>
      </c>
    </row>
    <row r="44" spans="1:16" ht="15" customHeight="1" x14ac:dyDescent="0.25">
      <c r="A44" s="93" t="s">
        <v>102</v>
      </c>
      <c r="B44" s="193" t="s">
        <v>455</v>
      </c>
      <c r="C44" s="14">
        <v>921700024</v>
      </c>
      <c r="D44" s="14">
        <v>2</v>
      </c>
      <c r="E44" s="156"/>
      <c r="F44" s="164">
        <f t="shared" si="0"/>
        <v>0</v>
      </c>
      <c r="G44" s="26"/>
      <c r="H44" s="144"/>
      <c r="I44" s="120"/>
      <c r="J44" s="120">
        <f t="shared" si="1"/>
        <v>0</v>
      </c>
      <c r="K44" s="120"/>
      <c r="L44" s="120">
        <f t="shared" si="2"/>
        <v>0</v>
      </c>
      <c r="M44" s="120"/>
      <c r="N44" s="120">
        <f t="shared" si="3"/>
        <v>0</v>
      </c>
      <c r="O44" s="120"/>
      <c r="P44" s="120">
        <f t="shared" si="4"/>
        <v>0</v>
      </c>
    </row>
    <row r="45" spans="1:16" ht="15" customHeight="1" x14ac:dyDescent="0.25">
      <c r="A45" s="93" t="s">
        <v>103</v>
      </c>
      <c r="B45" s="192" t="s">
        <v>104</v>
      </c>
      <c r="C45" s="14">
        <v>932550017</v>
      </c>
      <c r="D45" s="14">
        <v>1</v>
      </c>
      <c r="E45" s="156"/>
      <c r="F45" s="164">
        <f t="shared" si="0"/>
        <v>0</v>
      </c>
      <c r="G45" s="157"/>
      <c r="H45" s="144"/>
      <c r="I45" s="120"/>
      <c r="J45" s="120">
        <f t="shared" si="1"/>
        <v>0</v>
      </c>
      <c r="K45" s="120"/>
      <c r="L45" s="120">
        <f t="shared" si="2"/>
        <v>0</v>
      </c>
      <c r="M45" s="120"/>
      <c r="N45" s="120">
        <f t="shared" si="3"/>
        <v>0</v>
      </c>
      <c r="O45" s="120"/>
      <c r="P45" s="120">
        <f t="shared" si="4"/>
        <v>0</v>
      </c>
    </row>
    <row r="46" spans="1:16" ht="15" customHeight="1" x14ac:dyDescent="0.25">
      <c r="A46" s="94" t="s">
        <v>105</v>
      </c>
      <c r="B46" s="194" t="s">
        <v>106</v>
      </c>
      <c r="C46" s="97">
        <v>932700031</v>
      </c>
      <c r="D46" s="97">
        <v>1</v>
      </c>
      <c r="E46" s="169"/>
      <c r="F46" s="164">
        <f t="shared" si="0"/>
        <v>0</v>
      </c>
      <c r="G46" s="168"/>
      <c r="H46" s="144"/>
      <c r="I46" s="120"/>
      <c r="J46" s="120">
        <f t="shared" si="1"/>
        <v>0</v>
      </c>
      <c r="K46" s="120"/>
      <c r="L46" s="120">
        <f t="shared" si="2"/>
        <v>0</v>
      </c>
      <c r="M46" s="120"/>
      <c r="N46" s="120">
        <f t="shared" si="3"/>
        <v>0</v>
      </c>
      <c r="O46" s="120"/>
      <c r="P46" s="120">
        <f t="shared" si="4"/>
        <v>0</v>
      </c>
    </row>
    <row r="47" spans="1:16" ht="15" customHeight="1" x14ac:dyDescent="0.25">
      <c r="A47" s="93" t="s">
        <v>107</v>
      </c>
      <c r="B47" s="192" t="s">
        <v>108</v>
      </c>
      <c r="C47" s="14">
        <v>999550001</v>
      </c>
      <c r="D47" s="14">
        <v>1</v>
      </c>
      <c r="E47" s="156"/>
      <c r="F47" s="164">
        <f t="shared" si="0"/>
        <v>0</v>
      </c>
      <c r="G47" s="157"/>
      <c r="H47" s="144"/>
      <c r="I47" s="120"/>
      <c r="J47" s="120">
        <f t="shared" si="1"/>
        <v>0</v>
      </c>
      <c r="K47" s="120"/>
      <c r="L47" s="120">
        <f t="shared" si="2"/>
        <v>0</v>
      </c>
      <c r="M47" s="120"/>
      <c r="N47" s="120">
        <f t="shared" si="3"/>
        <v>0</v>
      </c>
      <c r="O47" s="120"/>
      <c r="P47" s="120">
        <f t="shared" si="4"/>
        <v>0</v>
      </c>
    </row>
    <row r="48" spans="1:16" ht="15" customHeight="1" x14ac:dyDescent="0.25">
      <c r="A48" s="94" t="s">
        <v>109</v>
      </c>
      <c r="B48" s="194" t="s">
        <v>110</v>
      </c>
      <c r="C48" s="97">
        <v>933550006</v>
      </c>
      <c r="D48" s="97">
        <v>1</v>
      </c>
      <c r="E48" s="169"/>
      <c r="F48" s="164">
        <f t="shared" si="0"/>
        <v>0</v>
      </c>
      <c r="G48" s="168"/>
      <c r="H48" s="144"/>
      <c r="I48" s="120"/>
      <c r="J48" s="120">
        <f t="shared" si="1"/>
        <v>0</v>
      </c>
      <c r="K48" s="120"/>
      <c r="L48" s="120">
        <f t="shared" si="2"/>
        <v>0</v>
      </c>
      <c r="M48" s="120"/>
      <c r="N48" s="120">
        <f t="shared" si="3"/>
        <v>0</v>
      </c>
      <c r="O48" s="120"/>
      <c r="P48" s="120">
        <f t="shared" si="4"/>
        <v>0</v>
      </c>
    </row>
    <row r="49" spans="1:16" ht="15" customHeight="1" x14ac:dyDescent="0.25">
      <c r="A49" s="93" t="s">
        <v>372</v>
      </c>
      <c r="B49" s="192" t="s">
        <v>369</v>
      </c>
      <c r="C49" s="14">
        <v>843550001</v>
      </c>
      <c r="D49" s="181">
        <v>1</v>
      </c>
      <c r="E49" s="195"/>
      <c r="F49" s="164">
        <f t="shared" si="0"/>
        <v>0</v>
      </c>
      <c r="G49" s="94"/>
      <c r="H49" s="144"/>
      <c r="I49" s="120"/>
      <c r="J49" s="120">
        <f t="shared" si="1"/>
        <v>0</v>
      </c>
      <c r="K49" s="120"/>
      <c r="L49" s="120">
        <f t="shared" si="2"/>
        <v>0</v>
      </c>
      <c r="M49" s="120"/>
      <c r="N49" s="120">
        <f t="shared" si="3"/>
        <v>0</v>
      </c>
      <c r="O49" s="120"/>
      <c r="P49" s="120">
        <f t="shared" si="4"/>
        <v>0</v>
      </c>
    </row>
    <row r="50" spans="1:16" ht="15" customHeight="1" x14ac:dyDescent="0.25">
      <c r="A50" s="94" t="s">
        <v>370</v>
      </c>
      <c r="B50" s="196" t="s">
        <v>362</v>
      </c>
      <c r="C50" s="196">
        <v>882550562</v>
      </c>
      <c r="D50" s="196">
        <v>1</v>
      </c>
      <c r="E50" s="197"/>
      <c r="F50" s="164">
        <f t="shared" si="0"/>
        <v>0</v>
      </c>
      <c r="G50" s="94"/>
      <c r="H50" s="144"/>
      <c r="I50" s="120"/>
      <c r="J50" s="120">
        <f t="shared" si="1"/>
        <v>0</v>
      </c>
      <c r="K50" s="120"/>
      <c r="L50" s="120">
        <f t="shared" si="2"/>
        <v>0</v>
      </c>
      <c r="M50" s="120"/>
      <c r="N50" s="120">
        <f t="shared" si="3"/>
        <v>0</v>
      </c>
      <c r="O50" s="120"/>
      <c r="P50" s="120">
        <f t="shared" si="4"/>
        <v>0</v>
      </c>
    </row>
    <row r="51" spans="1:16" ht="15" customHeight="1" x14ac:dyDescent="0.25">
      <c r="A51" s="198" t="s">
        <v>371</v>
      </c>
      <c r="B51" s="59">
        <v>369382</v>
      </c>
      <c r="C51" s="57">
        <v>841700004</v>
      </c>
      <c r="D51" s="199">
        <v>4</v>
      </c>
      <c r="E51" s="195"/>
      <c r="F51" s="164">
        <f t="shared" si="0"/>
        <v>0</v>
      </c>
      <c r="G51" s="94"/>
      <c r="H51" s="144"/>
      <c r="I51" s="120"/>
      <c r="J51" s="120">
        <f t="shared" si="1"/>
        <v>0</v>
      </c>
      <c r="K51" s="120"/>
      <c r="L51" s="120">
        <f t="shared" si="2"/>
        <v>0</v>
      </c>
      <c r="M51" s="120"/>
      <c r="N51" s="120">
        <f t="shared" si="3"/>
        <v>0</v>
      </c>
      <c r="O51" s="120"/>
      <c r="P51" s="120">
        <f t="shared" si="4"/>
        <v>0</v>
      </c>
    </row>
    <row r="52" spans="1:16" ht="15" customHeight="1" x14ac:dyDescent="0.25">
      <c r="A52" s="93" t="s">
        <v>379</v>
      </c>
      <c r="B52" s="192" t="s">
        <v>465</v>
      </c>
      <c r="C52" s="14">
        <v>853550037</v>
      </c>
      <c r="D52" s="14">
        <v>1</v>
      </c>
      <c r="E52" s="156"/>
      <c r="F52" s="156">
        <f t="shared" si="0"/>
        <v>0</v>
      </c>
      <c r="G52" s="26"/>
      <c r="H52" s="144"/>
      <c r="I52" s="120"/>
      <c r="J52" s="120">
        <f t="shared" si="1"/>
        <v>0</v>
      </c>
      <c r="K52" s="120"/>
      <c r="L52" s="120">
        <f t="shared" si="2"/>
        <v>0</v>
      </c>
      <c r="M52" s="120"/>
      <c r="N52" s="120">
        <f t="shared" si="3"/>
        <v>0</v>
      </c>
      <c r="O52" s="120"/>
      <c r="P52" s="120">
        <f t="shared" si="4"/>
        <v>0</v>
      </c>
    </row>
    <row r="53" spans="1:16" ht="12.95" customHeight="1" x14ac:dyDescent="0.25">
      <c r="A53" s="100" t="s">
        <v>352</v>
      </c>
      <c r="B53" s="200">
        <v>5956376</v>
      </c>
      <c r="C53" s="200">
        <v>999550115</v>
      </c>
      <c r="D53" s="200">
        <v>6</v>
      </c>
      <c r="E53" s="201"/>
      <c r="F53" s="164">
        <f t="shared" ref="F53:F60" si="5">E53*D53</f>
        <v>0</v>
      </c>
      <c r="G53" s="200"/>
      <c r="H53" s="144"/>
      <c r="I53" s="120"/>
      <c r="J53" s="120">
        <f t="shared" si="1"/>
        <v>0</v>
      </c>
      <c r="K53" s="120"/>
      <c r="L53" s="120">
        <f t="shared" si="2"/>
        <v>0</v>
      </c>
      <c r="M53" s="120"/>
      <c r="N53" s="120">
        <f t="shared" si="3"/>
        <v>0</v>
      </c>
      <c r="O53" s="120"/>
      <c r="P53" s="120">
        <f t="shared" si="4"/>
        <v>0</v>
      </c>
    </row>
    <row r="54" spans="1:16" ht="12.95" customHeight="1" x14ac:dyDescent="0.25">
      <c r="A54" s="202" t="s">
        <v>353</v>
      </c>
      <c r="B54" s="165" t="s">
        <v>395</v>
      </c>
      <c r="C54" s="165">
        <v>933700005</v>
      </c>
      <c r="D54" s="165">
        <v>1</v>
      </c>
      <c r="E54" s="203"/>
      <c r="F54" s="164">
        <f t="shared" si="5"/>
        <v>0</v>
      </c>
      <c r="G54" s="180"/>
      <c r="H54" s="144"/>
      <c r="I54" s="120"/>
      <c r="J54" s="120">
        <f t="shared" si="1"/>
        <v>0</v>
      </c>
      <c r="K54" s="120"/>
      <c r="L54" s="120">
        <f t="shared" si="2"/>
        <v>0</v>
      </c>
      <c r="M54" s="120"/>
      <c r="N54" s="120">
        <f t="shared" si="3"/>
        <v>0</v>
      </c>
      <c r="O54" s="120"/>
      <c r="P54" s="120">
        <f t="shared" si="4"/>
        <v>0</v>
      </c>
    </row>
    <row r="55" spans="1:16" ht="12.95" customHeight="1" x14ac:dyDescent="0.25">
      <c r="A55" s="202" t="s">
        <v>354</v>
      </c>
      <c r="B55" s="165" t="s">
        <v>396</v>
      </c>
      <c r="C55" s="165">
        <v>933700006</v>
      </c>
      <c r="D55" s="165">
        <v>1</v>
      </c>
      <c r="E55" s="203"/>
      <c r="F55" s="164">
        <f t="shared" si="5"/>
        <v>0</v>
      </c>
      <c r="G55" s="180"/>
      <c r="H55" s="144"/>
      <c r="I55" s="120"/>
      <c r="J55" s="120">
        <f t="shared" si="1"/>
        <v>0</v>
      </c>
      <c r="K55" s="120"/>
      <c r="L55" s="120">
        <f t="shared" si="2"/>
        <v>0</v>
      </c>
      <c r="M55" s="120"/>
      <c r="N55" s="120">
        <f t="shared" si="3"/>
        <v>0</v>
      </c>
      <c r="O55" s="120"/>
      <c r="P55" s="120">
        <f t="shared" si="4"/>
        <v>0</v>
      </c>
    </row>
    <row r="56" spans="1:16" ht="12.95" customHeight="1" x14ac:dyDescent="0.25">
      <c r="A56" s="93" t="s">
        <v>431</v>
      </c>
      <c r="B56" s="14" t="s">
        <v>407</v>
      </c>
      <c r="C56" s="165">
        <v>835350014</v>
      </c>
      <c r="D56" s="165">
        <v>2</v>
      </c>
      <c r="E56" s="203"/>
      <c r="F56" s="164">
        <f t="shared" si="5"/>
        <v>0</v>
      </c>
      <c r="G56" s="165"/>
      <c r="H56" s="144"/>
      <c r="I56" s="120"/>
      <c r="J56" s="120">
        <f t="shared" si="1"/>
        <v>0</v>
      </c>
      <c r="K56" s="120"/>
      <c r="L56" s="120">
        <f t="shared" si="2"/>
        <v>0</v>
      </c>
      <c r="M56" s="120"/>
      <c r="N56" s="120">
        <f t="shared" si="3"/>
        <v>0</v>
      </c>
      <c r="O56" s="120"/>
      <c r="P56" s="120">
        <f t="shared" si="4"/>
        <v>0</v>
      </c>
    </row>
    <row r="57" spans="1:16" ht="12.95" customHeight="1" x14ac:dyDescent="0.25">
      <c r="A57" s="100" t="s">
        <v>361</v>
      </c>
      <c r="B57" s="154" t="s">
        <v>397</v>
      </c>
      <c r="C57" s="200">
        <v>999650219</v>
      </c>
      <c r="D57" s="200">
        <v>4</v>
      </c>
      <c r="E57" s="201"/>
      <c r="F57" s="164">
        <f t="shared" si="5"/>
        <v>0</v>
      </c>
      <c r="G57" s="200"/>
      <c r="H57" s="144"/>
      <c r="I57" s="120"/>
      <c r="J57" s="120">
        <f t="shared" si="1"/>
        <v>0</v>
      </c>
      <c r="K57" s="120"/>
      <c r="L57" s="120">
        <f t="shared" si="2"/>
        <v>0</v>
      </c>
      <c r="M57" s="120"/>
      <c r="N57" s="120">
        <f t="shared" si="3"/>
        <v>0</v>
      </c>
      <c r="O57" s="120"/>
      <c r="P57" s="120">
        <f t="shared" si="4"/>
        <v>0</v>
      </c>
    </row>
    <row r="58" spans="1:16" ht="12.95" customHeight="1" x14ac:dyDescent="0.25">
      <c r="A58" s="202" t="s">
        <v>380</v>
      </c>
      <c r="B58" s="14">
        <v>8110904</v>
      </c>
      <c r="C58" s="165">
        <v>986010028</v>
      </c>
      <c r="D58" s="165">
        <v>1</v>
      </c>
      <c r="E58" s="203"/>
      <c r="F58" s="164">
        <f t="shared" si="5"/>
        <v>0</v>
      </c>
      <c r="G58" s="165"/>
      <c r="H58" s="144"/>
      <c r="I58" s="120"/>
      <c r="J58" s="120">
        <f t="shared" si="1"/>
        <v>0</v>
      </c>
      <c r="K58" s="120"/>
      <c r="L58" s="120">
        <f t="shared" si="2"/>
        <v>0</v>
      </c>
      <c r="M58" s="120"/>
      <c r="N58" s="120">
        <f t="shared" si="3"/>
        <v>0</v>
      </c>
      <c r="O58" s="120"/>
      <c r="P58" s="120">
        <f t="shared" si="4"/>
        <v>0</v>
      </c>
    </row>
    <row r="59" spans="1:16" ht="12.95" customHeight="1" x14ac:dyDescent="0.25">
      <c r="A59" s="202" t="s">
        <v>381</v>
      </c>
      <c r="B59" s="14">
        <v>69533</v>
      </c>
      <c r="C59" s="165">
        <v>999650247</v>
      </c>
      <c r="D59" s="165">
        <v>2</v>
      </c>
      <c r="E59" s="203"/>
      <c r="F59" s="164">
        <f t="shared" si="5"/>
        <v>0</v>
      </c>
      <c r="G59" s="165"/>
      <c r="H59" s="144"/>
      <c r="I59" s="120"/>
      <c r="J59" s="120">
        <f t="shared" si="1"/>
        <v>0</v>
      </c>
      <c r="K59" s="120"/>
      <c r="L59" s="120">
        <f t="shared" si="2"/>
        <v>0</v>
      </c>
      <c r="M59" s="120"/>
      <c r="N59" s="120">
        <f t="shared" si="3"/>
        <v>0</v>
      </c>
      <c r="O59" s="120"/>
      <c r="P59" s="120">
        <f t="shared" si="4"/>
        <v>0</v>
      </c>
    </row>
    <row r="60" spans="1:16" ht="12.95" customHeight="1" thickBot="1" x14ac:dyDescent="0.3">
      <c r="A60" s="202" t="s">
        <v>382</v>
      </c>
      <c r="B60" s="37" t="s">
        <v>398</v>
      </c>
      <c r="C60" s="200">
        <v>999651710</v>
      </c>
      <c r="D60" s="200">
        <v>1</v>
      </c>
      <c r="E60" s="204"/>
      <c r="F60" s="164">
        <f t="shared" si="5"/>
        <v>0</v>
      </c>
      <c r="G60" s="205"/>
      <c r="H60" s="144"/>
      <c r="I60" s="120"/>
      <c r="J60" s="120">
        <f t="shared" si="1"/>
        <v>0</v>
      </c>
      <c r="K60" s="120"/>
      <c r="L60" s="120">
        <f t="shared" si="2"/>
        <v>0</v>
      </c>
      <c r="M60" s="120"/>
      <c r="N60" s="120">
        <f t="shared" si="3"/>
        <v>0</v>
      </c>
      <c r="O60" s="120"/>
      <c r="P60" s="120">
        <f t="shared" si="4"/>
        <v>0</v>
      </c>
    </row>
    <row r="61" spans="1:16" ht="12.95" customHeight="1" thickBot="1" x14ac:dyDescent="0.3">
      <c r="A61" s="311"/>
      <c r="B61" s="312"/>
      <c r="C61" s="312"/>
      <c r="D61" s="312"/>
      <c r="E61" s="313" t="s">
        <v>421</v>
      </c>
      <c r="F61" s="341">
        <f>SUM(F9:F60)</f>
        <v>0</v>
      </c>
      <c r="G61" s="340"/>
      <c r="H61" s="175"/>
      <c r="J61" s="341">
        <f>SUM(J9:J60)</f>
        <v>0</v>
      </c>
      <c r="L61" s="341">
        <f>SUM(L9:L60)</f>
        <v>0</v>
      </c>
      <c r="N61" s="341">
        <f>SUM(N9:N60)</f>
        <v>0</v>
      </c>
      <c r="P61" s="341">
        <f>SUM(P9:P60)</f>
        <v>0</v>
      </c>
    </row>
    <row r="62" spans="1:16" s="175" customFormat="1" ht="12.95" customHeight="1" thickBot="1" x14ac:dyDescent="0.3">
      <c r="E62" s="327" t="s">
        <v>443</v>
      </c>
      <c r="F62" s="153">
        <v>351</v>
      </c>
    </row>
    <row r="63" spans="1:16" s="175" customFormat="1" ht="12.95" customHeight="1" thickBot="1" x14ac:dyDescent="0.3">
      <c r="E63" s="288" t="s">
        <v>442</v>
      </c>
      <c r="F63" s="331">
        <f>F61*$F62</f>
        <v>0</v>
      </c>
      <c r="J63" s="331">
        <f>J61*$F62</f>
        <v>0</v>
      </c>
      <c r="L63" s="331">
        <f>L61*$F62</f>
        <v>0</v>
      </c>
      <c r="N63" s="331">
        <f>N61*$F62</f>
        <v>0</v>
      </c>
      <c r="P63" s="331">
        <f>P61*$F62</f>
        <v>0</v>
      </c>
    </row>
    <row r="64" spans="1:16" s="175" customFormat="1" ht="12.95" customHeight="1" thickBot="1" x14ac:dyDescent="0.3">
      <c r="E64" s="176"/>
      <c r="F64" s="176"/>
    </row>
    <row r="65" spans="1:8" s="141" customFormat="1" ht="16.5" thickTop="1" thickBot="1" x14ac:dyDescent="0.3">
      <c r="A65" s="153"/>
      <c r="B65" s="319" t="s">
        <v>454</v>
      </c>
      <c r="C65" s="153"/>
      <c r="D65" s="319"/>
      <c r="E65" s="356">
        <f xml:space="preserve"> SUM(F63+J63+L63+N63+P63)</f>
        <v>0</v>
      </c>
      <c r="F65" s="319"/>
      <c r="G65" s="153"/>
      <c r="H65" s="153"/>
    </row>
    <row r="66" spans="1:8" s="175" customFormat="1" ht="12.95" customHeight="1" thickTop="1" x14ac:dyDescent="0.25">
      <c r="C66" s="177"/>
      <c r="D66" s="177"/>
      <c r="E66" s="178"/>
      <c r="F66" s="178"/>
      <c r="G66" s="177"/>
      <c r="H66" s="177"/>
    </row>
    <row r="67" spans="1:8" s="175" customFormat="1" ht="12.95" customHeight="1" x14ac:dyDescent="0.25">
      <c r="E67" s="176"/>
      <c r="F67" s="176"/>
    </row>
    <row r="68" spans="1:8" s="175" customFormat="1" ht="12.95" customHeight="1" x14ac:dyDescent="0.25">
      <c r="E68" s="176"/>
      <c r="F68" s="176"/>
    </row>
    <row r="69" spans="1:8" s="175" customFormat="1" ht="12.95" customHeight="1" x14ac:dyDescent="0.25">
      <c r="E69" s="176"/>
      <c r="F69" s="176"/>
    </row>
    <row r="70" spans="1:8" s="175" customFormat="1" ht="12.95" customHeight="1" x14ac:dyDescent="0.25">
      <c r="E70" s="176"/>
      <c r="F70" s="176"/>
    </row>
    <row r="71" spans="1:8" s="175" customFormat="1" ht="12.95" customHeight="1" x14ac:dyDescent="0.25">
      <c r="E71" s="176"/>
      <c r="F71" s="176"/>
    </row>
    <row r="72" spans="1:8" ht="12.95" customHeight="1" x14ac:dyDescent="0.25">
      <c r="A72" s="207"/>
      <c r="B72" s="208"/>
      <c r="C72" s="209"/>
      <c r="D72" s="209"/>
      <c r="E72" s="210"/>
      <c r="F72" s="210"/>
      <c r="G72" s="211"/>
      <c r="H72" s="211"/>
    </row>
    <row r="73" spans="1:8" ht="12.95" customHeight="1" x14ac:dyDescent="0.25">
      <c r="A73" s="207"/>
      <c r="B73" s="208"/>
      <c r="C73" s="209"/>
      <c r="D73" s="209"/>
      <c r="E73" s="210"/>
      <c r="F73" s="210"/>
      <c r="G73" s="211"/>
      <c r="H73" s="211"/>
    </row>
    <row r="74" spans="1:8" ht="12.95" customHeight="1" x14ac:dyDescent="0.25">
      <c r="A74" s="207"/>
      <c r="B74" s="208"/>
      <c r="C74" s="209"/>
      <c r="D74" s="209"/>
      <c r="E74" s="210"/>
      <c r="F74" s="210"/>
      <c r="G74" s="211"/>
      <c r="H74" s="211"/>
    </row>
    <row r="75" spans="1:8" ht="12.95" customHeight="1" x14ac:dyDescent="0.25">
      <c r="A75" s="207"/>
      <c r="B75" s="208"/>
      <c r="C75" s="209"/>
      <c r="D75" s="209"/>
      <c r="E75" s="210"/>
      <c r="F75" s="210"/>
      <c r="G75" s="211"/>
      <c r="H75" s="211"/>
    </row>
    <row r="76" spans="1:8" ht="12.95" customHeight="1" x14ac:dyDescent="0.25">
      <c r="A76" s="207"/>
      <c r="B76" s="208"/>
      <c r="C76" s="209"/>
      <c r="D76" s="209"/>
      <c r="E76" s="210"/>
      <c r="F76" s="210"/>
      <c r="G76" s="211"/>
      <c r="H76" s="211"/>
    </row>
    <row r="77" spans="1:8" ht="12.95" customHeight="1" x14ac:dyDescent="0.25">
      <c r="A77" s="207"/>
      <c r="B77" s="208"/>
      <c r="C77" s="209"/>
      <c r="D77" s="209"/>
      <c r="E77" s="210"/>
      <c r="F77" s="210"/>
      <c r="G77" s="211"/>
      <c r="H77" s="211"/>
    </row>
    <row r="78" spans="1:8" ht="12.95" customHeight="1" x14ac:dyDescent="0.25">
      <c r="A78" s="207"/>
      <c r="B78" s="208"/>
      <c r="C78" s="209"/>
      <c r="D78" s="209"/>
      <c r="E78" s="210"/>
      <c r="F78" s="210"/>
      <c r="G78" s="211"/>
      <c r="H78" s="211"/>
    </row>
    <row r="79" spans="1:8" ht="12.95" customHeight="1" x14ac:dyDescent="0.25">
      <c r="A79" s="207"/>
      <c r="B79" s="208"/>
      <c r="C79" s="209"/>
      <c r="D79" s="209"/>
      <c r="E79" s="210"/>
      <c r="F79" s="210"/>
      <c r="G79" s="31"/>
      <c r="H79" s="31"/>
    </row>
    <row r="80" spans="1:8" ht="12.95" customHeight="1" x14ac:dyDescent="0.25">
      <c r="A80" s="207"/>
      <c r="B80" s="208"/>
      <c r="C80" s="209"/>
      <c r="D80" s="209"/>
      <c r="E80" s="210"/>
      <c r="F80" s="210"/>
      <c r="G80" s="211"/>
      <c r="H80" s="211"/>
    </row>
    <row r="81" spans="1:8" ht="12.95" customHeight="1" x14ac:dyDescent="0.25">
      <c r="A81" s="207"/>
      <c r="B81" s="208"/>
      <c r="C81" s="209"/>
      <c r="D81" s="209"/>
      <c r="E81" s="210"/>
      <c r="F81" s="210"/>
      <c r="G81" s="31"/>
      <c r="H81" s="31"/>
    </row>
    <row r="82" spans="1:8" ht="12.95" customHeight="1" x14ac:dyDescent="0.25">
      <c r="A82" s="207"/>
      <c r="B82" s="208"/>
      <c r="C82" s="209"/>
      <c r="D82" s="209"/>
      <c r="E82" s="210"/>
      <c r="F82" s="210"/>
      <c r="G82" s="175"/>
      <c r="H82" s="175"/>
    </row>
    <row r="83" spans="1:8" ht="12.95" customHeight="1" x14ac:dyDescent="0.25">
      <c r="A83" s="207"/>
      <c r="B83" s="208"/>
      <c r="C83" s="209"/>
      <c r="D83" s="209"/>
      <c r="E83" s="210"/>
      <c r="F83" s="210"/>
      <c r="G83" s="175"/>
      <c r="H83" s="175"/>
    </row>
    <row r="84" spans="1:8" ht="12.95" customHeight="1" x14ac:dyDescent="0.25">
      <c r="A84" s="207"/>
      <c r="B84" s="208"/>
      <c r="C84" s="209"/>
      <c r="D84" s="209"/>
      <c r="E84" s="210"/>
      <c r="F84" s="210"/>
      <c r="G84" s="175"/>
      <c r="H84" s="175"/>
    </row>
    <row r="85" spans="1:8" ht="12.95" customHeight="1" x14ac:dyDescent="0.25">
      <c r="A85" s="207"/>
      <c r="B85" s="208"/>
      <c r="C85" s="209"/>
      <c r="D85" s="209"/>
      <c r="E85" s="210"/>
      <c r="F85" s="210"/>
      <c r="G85" s="175"/>
      <c r="H85" s="175"/>
    </row>
    <row r="86" spans="1:8" ht="12.95" customHeight="1" x14ac:dyDescent="0.25">
      <c r="A86" s="207"/>
      <c r="B86" s="208"/>
      <c r="C86" s="209"/>
      <c r="D86" s="209"/>
      <c r="E86" s="210"/>
      <c r="F86" s="210"/>
      <c r="G86" s="175"/>
      <c r="H86" s="175"/>
    </row>
    <row r="87" spans="1:8" x14ac:dyDescent="0.25">
      <c r="A87" s="207"/>
      <c r="B87" s="208"/>
      <c r="C87" s="209"/>
      <c r="D87" s="209"/>
      <c r="E87" s="210"/>
      <c r="F87" s="210"/>
      <c r="G87" s="175"/>
      <c r="H87" s="175"/>
    </row>
    <row r="88" spans="1:8" x14ac:dyDescent="0.25">
      <c r="A88" s="207"/>
      <c r="B88" s="208"/>
      <c r="C88" s="209"/>
      <c r="D88" s="209"/>
      <c r="E88" s="210"/>
      <c r="F88" s="210"/>
      <c r="G88" s="175"/>
      <c r="H88" s="175"/>
    </row>
    <row r="89" spans="1:8" x14ac:dyDescent="0.25">
      <c r="A89" s="207"/>
      <c r="B89" s="208"/>
      <c r="C89" s="209"/>
      <c r="D89" s="209"/>
      <c r="E89" s="210"/>
      <c r="F89" s="210"/>
      <c r="G89" s="175"/>
      <c r="H89" s="175"/>
    </row>
    <row r="90" spans="1:8" x14ac:dyDescent="0.25">
      <c r="A90" s="207"/>
      <c r="B90" s="208"/>
      <c r="C90" s="209"/>
      <c r="D90" s="209"/>
      <c r="E90" s="210"/>
      <c r="F90" s="210"/>
      <c r="G90" s="175"/>
      <c r="H90" s="175"/>
    </row>
    <row r="91" spans="1:8" x14ac:dyDescent="0.25">
      <c r="A91" s="207"/>
      <c r="B91" s="208"/>
      <c r="C91" s="209"/>
      <c r="D91" s="209"/>
      <c r="E91" s="210"/>
      <c r="F91" s="210"/>
      <c r="G91" s="175"/>
      <c r="H91" s="175"/>
    </row>
    <row r="92" spans="1:8" x14ac:dyDescent="0.25">
      <c r="A92" s="207"/>
      <c r="B92" s="208"/>
      <c r="C92" s="209"/>
      <c r="D92" s="209"/>
      <c r="E92" s="210"/>
      <c r="F92" s="210"/>
      <c r="G92" s="175"/>
      <c r="H92" s="175"/>
    </row>
    <row r="93" spans="1:8" x14ac:dyDescent="0.25">
      <c r="A93" s="207"/>
      <c r="B93" s="208"/>
      <c r="C93" s="209"/>
      <c r="D93" s="209"/>
      <c r="E93" s="210"/>
      <c r="F93" s="210"/>
      <c r="G93" s="175"/>
      <c r="H93" s="175"/>
    </row>
    <row r="94" spans="1:8" x14ac:dyDescent="0.25">
      <c r="A94" s="207"/>
      <c r="B94" s="208"/>
      <c r="C94" s="209"/>
      <c r="D94" s="209"/>
      <c r="E94" s="210"/>
      <c r="F94" s="210"/>
      <c r="G94" s="175"/>
      <c r="H94" s="175"/>
    </row>
    <row r="95" spans="1:8" x14ac:dyDescent="0.25">
      <c r="A95" s="18"/>
      <c r="B95" s="22"/>
      <c r="C95" s="30"/>
      <c r="D95" s="29"/>
      <c r="E95" s="135"/>
      <c r="F95" s="135"/>
      <c r="G95" s="211"/>
      <c r="H95" s="211"/>
    </row>
    <row r="96" spans="1:8" x14ac:dyDescent="0.25">
      <c r="A96" s="18"/>
      <c r="B96" s="22"/>
      <c r="C96" s="30"/>
      <c r="D96" s="29"/>
      <c r="E96" s="135"/>
      <c r="F96" s="135"/>
      <c r="G96" s="211"/>
      <c r="H96" s="211"/>
    </row>
    <row r="97" spans="1:8" x14ac:dyDescent="0.25">
      <c r="A97" s="18"/>
      <c r="B97" s="22"/>
      <c r="C97" s="30"/>
      <c r="D97" s="29"/>
      <c r="E97" s="135"/>
      <c r="F97" s="135"/>
      <c r="G97" s="211"/>
      <c r="H97" s="211"/>
    </row>
    <row r="98" spans="1:8" x14ac:dyDescent="0.25">
      <c r="A98" s="18"/>
      <c r="B98" s="22"/>
      <c r="C98" s="30"/>
      <c r="D98" s="29"/>
      <c r="E98" s="135"/>
      <c r="F98" s="135"/>
      <c r="G98" s="211"/>
      <c r="H98" s="211"/>
    </row>
    <row r="99" spans="1:8" x14ac:dyDescent="0.25">
      <c r="A99" s="31"/>
      <c r="B99" s="27"/>
      <c r="C99" s="30"/>
      <c r="D99" s="29"/>
      <c r="E99" s="135"/>
      <c r="F99" s="135"/>
      <c r="G99" s="211"/>
      <c r="H99" s="211"/>
    </row>
    <row r="100" spans="1:8" x14ac:dyDescent="0.25">
      <c r="A100" s="32"/>
      <c r="B100" s="34"/>
      <c r="C100" s="23"/>
      <c r="D100" s="29"/>
      <c r="E100" s="135"/>
      <c r="F100" s="135"/>
      <c r="G100" s="211"/>
      <c r="H100" s="211"/>
    </row>
    <row r="101" spans="1:8" x14ac:dyDescent="0.25">
      <c r="A101" s="33"/>
      <c r="B101" s="34"/>
      <c r="C101" s="34"/>
      <c r="D101" s="29"/>
      <c r="E101" s="135"/>
      <c r="F101" s="135"/>
      <c r="G101" s="211"/>
      <c r="H101" s="211"/>
    </row>
    <row r="102" spans="1:8" x14ac:dyDescent="0.25">
      <c r="A102" s="31"/>
      <c r="B102" s="34"/>
      <c r="C102" s="35"/>
      <c r="D102" s="29"/>
      <c r="E102" s="135"/>
      <c r="F102" s="135"/>
      <c r="G102" s="211"/>
      <c r="H102" s="211"/>
    </row>
    <row r="103" spans="1:8" x14ac:dyDescent="0.25">
      <c r="A103" s="31"/>
      <c r="B103" s="34"/>
      <c r="C103" s="28"/>
      <c r="D103" s="29"/>
      <c r="E103" s="135"/>
      <c r="F103" s="135"/>
      <c r="G103" s="211"/>
      <c r="H103" s="211"/>
    </row>
    <row r="104" spans="1:8" x14ac:dyDescent="0.25">
      <c r="A104" s="18"/>
      <c r="B104" s="22"/>
      <c r="C104" s="36"/>
      <c r="D104" s="37"/>
      <c r="E104" s="136"/>
      <c r="F104" s="136"/>
      <c r="G104" s="211"/>
      <c r="H104" s="211"/>
    </row>
    <row r="105" spans="1:8" x14ac:dyDescent="0.25">
      <c r="A105" s="31"/>
      <c r="B105" s="34"/>
      <c r="C105" s="28"/>
      <c r="D105" s="29"/>
      <c r="E105" s="135"/>
      <c r="F105" s="135"/>
      <c r="G105" s="211"/>
      <c r="H105" s="211"/>
    </row>
    <row r="106" spans="1:8" x14ac:dyDescent="0.25">
      <c r="A106" s="31"/>
      <c r="B106" s="34"/>
      <c r="C106" s="28"/>
      <c r="D106" s="29"/>
      <c r="E106" s="135"/>
      <c r="F106" s="135"/>
      <c r="G106" s="211"/>
      <c r="H106" s="211"/>
    </row>
    <row r="107" spans="1:8" x14ac:dyDescent="0.25">
      <c r="A107" s="31"/>
      <c r="B107" s="22"/>
      <c r="C107" s="28"/>
      <c r="D107" s="29"/>
      <c r="E107" s="135"/>
      <c r="F107" s="135"/>
      <c r="G107" s="211"/>
      <c r="H107" s="211"/>
    </row>
    <row r="108" spans="1:8" x14ac:dyDescent="0.25">
      <c r="A108" s="31"/>
      <c r="B108" s="22"/>
      <c r="C108" s="28"/>
      <c r="D108" s="29"/>
      <c r="E108" s="135"/>
      <c r="F108" s="135"/>
      <c r="G108" s="211"/>
      <c r="H108" s="211"/>
    </row>
    <row r="109" spans="1:8" x14ac:dyDescent="0.25">
      <c r="A109" s="18"/>
      <c r="B109" s="22"/>
      <c r="C109" s="28"/>
      <c r="D109" s="29"/>
      <c r="E109" s="135"/>
      <c r="F109" s="135"/>
      <c r="G109" s="211"/>
      <c r="H109" s="211"/>
    </row>
    <row r="110" spans="1:8" x14ac:dyDescent="0.25">
      <c r="A110" s="175"/>
      <c r="B110" s="175"/>
      <c r="C110" s="175"/>
      <c r="D110" s="175"/>
      <c r="E110" s="176"/>
      <c r="F110" s="176"/>
      <c r="G110" s="175"/>
      <c r="H110" s="175"/>
    </row>
    <row r="111" spans="1:8" x14ac:dyDescent="0.25">
      <c r="A111" s="175"/>
      <c r="B111" s="175"/>
      <c r="C111" s="175"/>
      <c r="D111" s="175"/>
      <c r="E111" s="176"/>
      <c r="F111" s="176"/>
      <c r="G111" s="175"/>
      <c r="H111" s="175"/>
    </row>
    <row r="112" spans="1:8" x14ac:dyDescent="0.25">
      <c r="A112" s="175"/>
      <c r="B112" s="175"/>
      <c r="C112" s="175"/>
      <c r="D112" s="175"/>
      <c r="E112" s="176"/>
      <c r="F112" s="176"/>
      <c r="G112" s="175"/>
      <c r="H112" s="175"/>
    </row>
    <row r="113" spans="1:8" x14ac:dyDescent="0.25">
      <c r="A113" s="175"/>
      <c r="B113" s="175"/>
      <c r="C113" s="175"/>
      <c r="D113" s="175"/>
      <c r="E113" s="176"/>
      <c r="F113" s="176"/>
      <c r="G113" s="175"/>
      <c r="H113" s="175"/>
    </row>
    <row r="114" spans="1:8" x14ac:dyDescent="0.25">
      <c r="A114" s="175"/>
      <c r="B114" s="175"/>
      <c r="C114" s="175"/>
      <c r="D114" s="175"/>
      <c r="E114" s="176"/>
      <c r="F114" s="176"/>
      <c r="G114" s="175"/>
      <c r="H114" s="175"/>
    </row>
    <row r="115" spans="1:8" x14ac:dyDescent="0.25">
      <c r="A115" s="175"/>
      <c r="B115" s="175"/>
      <c r="C115" s="175"/>
      <c r="D115" s="175"/>
      <c r="E115" s="176"/>
      <c r="F115" s="176"/>
      <c r="G115" s="175"/>
      <c r="H115" s="175"/>
    </row>
    <row r="116" spans="1:8" x14ac:dyDescent="0.25">
      <c r="A116" s="175"/>
      <c r="B116" s="175"/>
      <c r="C116" s="175"/>
      <c r="D116" s="175"/>
      <c r="E116" s="176"/>
      <c r="F116" s="176"/>
      <c r="G116" s="175"/>
      <c r="H116" s="175"/>
    </row>
    <row r="117" spans="1:8" x14ac:dyDescent="0.25">
      <c r="A117" s="31"/>
      <c r="B117" s="22"/>
      <c r="C117" s="28"/>
      <c r="D117" s="29"/>
      <c r="E117" s="135"/>
      <c r="F117" s="135"/>
      <c r="G117" s="211"/>
      <c r="H117" s="211"/>
    </row>
    <row r="118" spans="1:8" x14ac:dyDescent="0.25">
      <c r="A118" s="31"/>
      <c r="B118" s="22"/>
      <c r="C118" s="28"/>
      <c r="D118" s="37"/>
      <c r="E118" s="136"/>
      <c r="F118" s="136"/>
      <c r="G118" s="31"/>
      <c r="H118" s="31"/>
    </row>
    <row r="119" spans="1:8" x14ac:dyDescent="0.25">
      <c r="A119" s="31"/>
      <c r="B119" s="22"/>
      <c r="C119" s="28"/>
      <c r="D119" s="29"/>
      <c r="E119" s="135"/>
      <c r="F119" s="135"/>
      <c r="G119" s="31"/>
      <c r="H119" s="31"/>
    </row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6" fitToHeight="0" orientation="landscape" r:id="rId1"/>
  <headerFooter>
    <oddHeader>&amp;CMIDLIFE OVERHAUL
PARTS KITS
999-63-0007 Chassis Kit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4"/>
  <sheetViews>
    <sheetView zoomScaleNormal="100" workbookViewId="0">
      <selection activeCell="E9" sqref="E9"/>
    </sheetView>
  </sheetViews>
  <sheetFormatPr defaultRowHeight="15" x14ac:dyDescent="0.25"/>
  <cols>
    <col min="1" max="1" width="27.5703125" style="160" customWidth="1"/>
    <col min="2" max="2" width="10" style="160" customWidth="1"/>
    <col min="3" max="3" width="13.85546875" style="160" customWidth="1"/>
    <col min="4" max="4" width="5.85546875" style="160" bestFit="1" customWidth="1"/>
    <col min="5" max="5" width="13.140625" style="160" customWidth="1"/>
    <col min="6" max="6" width="12.7109375" style="160" bestFit="1" customWidth="1"/>
    <col min="7" max="7" width="8.28515625" style="160" customWidth="1"/>
    <col min="8" max="8" width="24.5703125" style="160" customWidth="1"/>
    <col min="9" max="9" width="13.140625" style="160" customWidth="1"/>
    <col min="10" max="10" width="12.7109375" style="160" bestFit="1" customWidth="1"/>
    <col min="11" max="11" width="13.140625" style="160" customWidth="1"/>
    <col min="12" max="12" width="12.7109375" style="160" bestFit="1" customWidth="1"/>
    <col min="13" max="13" width="13.140625" style="160" customWidth="1"/>
    <col min="14" max="14" width="12.7109375" style="160" bestFit="1" customWidth="1"/>
    <col min="15" max="15" width="13.140625" style="160" customWidth="1"/>
    <col min="16" max="16" width="12.7109375" style="160" bestFit="1" customWidth="1"/>
    <col min="17" max="17" width="9.140625" style="160"/>
    <col min="18" max="18" width="7.28515625" style="160" customWidth="1"/>
    <col min="19" max="19" width="6" style="160" customWidth="1"/>
    <col min="20" max="16384" width="9.140625" style="160"/>
  </cols>
  <sheetData>
    <row r="1" spans="1:16" ht="15.75" thickBot="1" x14ac:dyDescent="0.3">
      <c r="A1" s="400" t="s">
        <v>430</v>
      </c>
      <c r="B1" s="401"/>
      <c r="C1" s="401"/>
      <c r="D1" s="401"/>
      <c r="E1" s="401"/>
      <c r="F1" s="401"/>
      <c r="G1" s="402"/>
      <c r="H1" s="363"/>
    </row>
    <row r="2" spans="1:16" s="153" customFormat="1" ht="12" customHeight="1" thickBot="1" x14ac:dyDescent="0.3">
      <c r="A2" s="394" t="s">
        <v>439</v>
      </c>
      <c r="B2" s="394"/>
      <c r="C2" s="394"/>
      <c r="D2" s="394"/>
      <c r="E2" s="332"/>
      <c r="F2" s="332"/>
      <c r="G2" s="333"/>
      <c r="H2" s="348"/>
    </row>
    <row r="3" spans="1:16" s="141" customFormat="1" ht="12.75" customHeight="1" thickBot="1" x14ac:dyDescent="0.3">
      <c r="A3" s="354" t="s">
        <v>452</v>
      </c>
      <c r="B3" s="347"/>
      <c r="C3" s="355"/>
      <c r="D3" s="347"/>
      <c r="E3" s="347"/>
      <c r="F3" s="347"/>
      <c r="G3" s="347"/>
      <c r="H3" s="347"/>
    </row>
    <row r="4" spans="1:16" s="141" customFormat="1" ht="8.25" customHeight="1" x14ac:dyDescent="0.25">
      <c r="A4" s="354"/>
      <c r="B4" s="347"/>
      <c r="C4" s="347"/>
      <c r="D4" s="347"/>
      <c r="E4" s="347"/>
      <c r="F4" s="347"/>
      <c r="G4" s="347"/>
      <c r="H4" s="347"/>
    </row>
    <row r="5" spans="1:16" s="141" customFormat="1" ht="15.75" customHeight="1" thickBot="1" x14ac:dyDescent="0.3">
      <c r="A5" s="354" t="s">
        <v>453</v>
      </c>
      <c r="B5" s="347"/>
      <c r="C5" s="347"/>
      <c r="D5" s="347"/>
      <c r="E5" s="347"/>
      <c r="F5" s="347"/>
      <c r="G5" s="347"/>
      <c r="H5" s="347"/>
    </row>
    <row r="6" spans="1:16" s="141" customFormat="1" ht="54" customHeight="1" thickBot="1" x14ac:dyDescent="0.3">
      <c r="A6" s="385"/>
      <c r="B6" s="389"/>
      <c r="C6" s="389"/>
      <c r="D6" s="389"/>
      <c r="E6" s="389"/>
      <c r="F6" s="389"/>
      <c r="G6" s="389"/>
      <c r="H6" s="389"/>
      <c r="I6" s="390"/>
    </row>
    <row r="7" spans="1:16" s="153" customFormat="1" ht="12" customHeight="1" thickBot="1" x14ac:dyDescent="0.3">
      <c r="A7" s="388" t="s">
        <v>439</v>
      </c>
      <c r="B7" s="388"/>
      <c r="C7" s="388"/>
      <c r="D7" s="388"/>
      <c r="E7" s="353"/>
      <c r="F7" s="353"/>
      <c r="G7" s="348"/>
      <c r="H7" s="348"/>
    </row>
    <row r="8" spans="1:16" ht="24.75" thickBot="1" x14ac:dyDescent="0.3">
      <c r="A8" s="161" t="s">
        <v>422</v>
      </c>
      <c r="B8" s="162" t="s">
        <v>1</v>
      </c>
      <c r="C8" s="162" t="s">
        <v>357</v>
      </c>
      <c r="D8" s="328" t="s">
        <v>0</v>
      </c>
      <c r="E8" s="329" t="s">
        <v>444</v>
      </c>
      <c r="F8" s="328" t="s">
        <v>420</v>
      </c>
      <c r="G8" s="329" t="s">
        <v>451</v>
      </c>
      <c r="H8" s="329" t="s">
        <v>457</v>
      </c>
      <c r="I8" s="329" t="s">
        <v>445</v>
      </c>
      <c r="J8" s="328" t="s">
        <v>420</v>
      </c>
      <c r="K8" s="329" t="s">
        <v>446</v>
      </c>
      <c r="L8" s="328" t="s">
        <v>420</v>
      </c>
      <c r="M8" s="329" t="s">
        <v>447</v>
      </c>
      <c r="N8" s="328" t="s">
        <v>420</v>
      </c>
      <c r="O8" s="329" t="s">
        <v>448</v>
      </c>
      <c r="P8" s="328" t="s">
        <v>420</v>
      </c>
    </row>
    <row r="9" spans="1:16" ht="14.45" customHeight="1" x14ac:dyDescent="0.25">
      <c r="A9" s="45" t="s">
        <v>121</v>
      </c>
      <c r="B9" s="212">
        <v>324348</v>
      </c>
      <c r="C9" s="216">
        <v>824720022</v>
      </c>
      <c r="D9" s="46">
        <v>1</v>
      </c>
      <c r="E9" s="120"/>
      <c r="F9" s="120">
        <f>E9*$D9</f>
        <v>0</v>
      </c>
      <c r="G9" s="159"/>
      <c r="H9" s="349"/>
      <c r="I9" s="120"/>
      <c r="J9" s="120">
        <f>I9*$D9</f>
        <v>0</v>
      </c>
      <c r="K9" s="120"/>
      <c r="L9" s="120">
        <f>K9*$D9</f>
        <v>0</v>
      </c>
      <c r="M9" s="120"/>
      <c r="N9" s="120">
        <f>M9*$D9</f>
        <v>0</v>
      </c>
      <c r="O9" s="120"/>
      <c r="P9" s="120">
        <f>O9*$D9</f>
        <v>0</v>
      </c>
    </row>
    <row r="10" spans="1:16" ht="14.45" customHeight="1" x14ac:dyDescent="0.25">
      <c r="A10" s="47" t="s">
        <v>122</v>
      </c>
      <c r="B10" s="165">
        <v>317571</v>
      </c>
      <c r="C10" s="217">
        <v>824720023</v>
      </c>
      <c r="D10" s="21">
        <v>1</v>
      </c>
      <c r="E10" s="21"/>
      <c r="F10" s="120">
        <f t="shared" ref="F10:F41" si="0">E10*D10</f>
        <v>0</v>
      </c>
      <c r="G10" s="159"/>
      <c r="H10" s="349"/>
      <c r="I10" s="120"/>
      <c r="J10" s="120">
        <f t="shared" ref="J10:J42" si="1">I10*$D10</f>
        <v>0</v>
      </c>
      <c r="K10" s="120"/>
      <c r="L10" s="120">
        <f t="shared" ref="L10:L42" si="2">K10*$D10</f>
        <v>0</v>
      </c>
      <c r="M10" s="120"/>
      <c r="N10" s="120">
        <f t="shared" ref="N10:N42" si="3">M10*$D10</f>
        <v>0</v>
      </c>
      <c r="O10" s="120"/>
      <c r="P10" s="120">
        <f t="shared" ref="P10:P42" si="4">O10*$D10</f>
        <v>0</v>
      </c>
    </row>
    <row r="11" spans="1:16" ht="14.45" customHeight="1" x14ac:dyDescent="0.25">
      <c r="A11" s="213" t="s">
        <v>123</v>
      </c>
      <c r="B11" s="192" t="s">
        <v>124</v>
      </c>
      <c r="C11" s="181">
        <v>824280005</v>
      </c>
      <c r="D11" s="14">
        <v>1</v>
      </c>
      <c r="E11" s="14"/>
      <c r="F11" s="120">
        <f t="shared" si="0"/>
        <v>0</v>
      </c>
      <c r="G11" s="159"/>
      <c r="H11" s="349"/>
      <c r="I11" s="120"/>
      <c r="J11" s="120">
        <f t="shared" si="1"/>
        <v>0</v>
      </c>
      <c r="K11" s="120"/>
      <c r="L11" s="120">
        <f t="shared" si="2"/>
        <v>0</v>
      </c>
      <c r="M11" s="120"/>
      <c r="N11" s="120">
        <f t="shared" si="3"/>
        <v>0</v>
      </c>
      <c r="O11" s="120"/>
      <c r="P11" s="120">
        <f t="shared" si="4"/>
        <v>0</v>
      </c>
    </row>
    <row r="12" spans="1:16" ht="14.45" customHeight="1" x14ac:dyDescent="0.25">
      <c r="A12" s="213" t="s">
        <v>125</v>
      </c>
      <c r="B12" s="192" t="s">
        <v>126</v>
      </c>
      <c r="C12" s="181">
        <v>968720058</v>
      </c>
      <c r="D12" s="14">
        <v>1</v>
      </c>
      <c r="E12" s="14"/>
      <c r="F12" s="120">
        <f t="shared" si="0"/>
        <v>0</v>
      </c>
      <c r="G12" s="159"/>
      <c r="H12" s="349"/>
      <c r="I12" s="120"/>
      <c r="J12" s="120">
        <f t="shared" si="1"/>
        <v>0</v>
      </c>
      <c r="K12" s="120"/>
      <c r="L12" s="120">
        <f t="shared" si="2"/>
        <v>0</v>
      </c>
      <c r="M12" s="120"/>
      <c r="N12" s="120">
        <f t="shared" si="3"/>
        <v>0</v>
      </c>
      <c r="O12" s="120"/>
      <c r="P12" s="120">
        <f t="shared" si="4"/>
        <v>0</v>
      </c>
    </row>
    <row r="13" spans="1:16" ht="14.45" customHeight="1" x14ac:dyDescent="0.25">
      <c r="A13" s="213" t="s">
        <v>127</v>
      </c>
      <c r="B13" s="192" t="s">
        <v>128</v>
      </c>
      <c r="C13" s="181">
        <v>842720021</v>
      </c>
      <c r="D13" s="14">
        <v>1</v>
      </c>
      <c r="E13" s="14"/>
      <c r="F13" s="120">
        <f t="shared" si="0"/>
        <v>0</v>
      </c>
      <c r="G13" s="159"/>
      <c r="H13" s="349"/>
      <c r="I13" s="120"/>
      <c r="J13" s="120">
        <f t="shared" si="1"/>
        <v>0</v>
      </c>
      <c r="K13" s="120"/>
      <c r="L13" s="120">
        <f t="shared" si="2"/>
        <v>0</v>
      </c>
      <c r="M13" s="120"/>
      <c r="N13" s="120">
        <f t="shared" si="3"/>
        <v>0</v>
      </c>
      <c r="O13" s="120"/>
      <c r="P13" s="120">
        <f t="shared" si="4"/>
        <v>0</v>
      </c>
    </row>
    <row r="14" spans="1:16" ht="14.45" customHeight="1" x14ac:dyDescent="0.25">
      <c r="A14" s="213" t="s">
        <v>129</v>
      </c>
      <c r="B14" s="192" t="s">
        <v>130</v>
      </c>
      <c r="C14" s="181">
        <v>842720020</v>
      </c>
      <c r="D14" s="14">
        <v>1</v>
      </c>
      <c r="E14" s="14"/>
      <c r="F14" s="120">
        <f t="shared" si="0"/>
        <v>0</v>
      </c>
      <c r="G14" s="159"/>
      <c r="H14" s="349"/>
      <c r="I14" s="120"/>
      <c r="J14" s="120">
        <f t="shared" si="1"/>
        <v>0</v>
      </c>
      <c r="K14" s="120"/>
      <c r="L14" s="120">
        <f t="shared" si="2"/>
        <v>0</v>
      </c>
      <c r="M14" s="120"/>
      <c r="N14" s="120">
        <f t="shared" si="3"/>
        <v>0</v>
      </c>
      <c r="O14" s="120"/>
      <c r="P14" s="120">
        <f t="shared" si="4"/>
        <v>0</v>
      </c>
    </row>
    <row r="15" spans="1:16" ht="14.45" customHeight="1" x14ac:dyDescent="0.25">
      <c r="A15" s="213" t="s">
        <v>131</v>
      </c>
      <c r="B15" s="192" t="s">
        <v>132</v>
      </c>
      <c r="C15" s="181">
        <v>824550106</v>
      </c>
      <c r="D15" s="14">
        <v>2</v>
      </c>
      <c r="E15" s="14"/>
      <c r="F15" s="120">
        <f t="shared" si="0"/>
        <v>0</v>
      </c>
      <c r="G15" s="159"/>
      <c r="H15" s="349"/>
      <c r="I15" s="120"/>
      <c r="J15" s="120">
        <f t="shared" si="1"/>
        <v>0</v>
      </c>
      <c r="K15" s="120"/>
      <c r="L15" s="120">
        <f t="shared" si="2"/>
        <v>0</v>
      </c>
      <c r="M15" s="120"/>
      <c r="N15" s="120">
        <f t="shared" si="3"/>
        <v>0</v>
      </c>
      <c r="O15" s="120"/>
      <c r="P15" s="120">
        <f t="shared" si="4"/>
        <v>0</v>
      </c>
    </row>
    <row r="16" spans="1:16" ht="14.45" customHeight="1" x14ac:dyDescent="0.25">
      <c r="A16" s="213" t="s">
        <v>133</v>
      </c>
      <c r="B16" s="192" t="s">
        <v>134</v>
      </c>
      <c r="C16" s="181">
        <v>986720037</v>
      </c>
      <c r="D16" s="14">
        <v>1</v>
      </c>
      <c r="E16" s="14"/>
      <c r="F16" s="120">
        <f t="shared" si="0"/>
        <v>0</v>
      </c>
      <c r="G16" s="159"/>
      <c r="H16" s="349"/>
      <c r="I16" s="120"/>
      <c r="J16" s="120">
        <f t="shared" si="1"/>
        <v>0</v>
      </c>
      <c r="K16" s="120"/>
      <c r="L16" s="120">
        <f t="shared" si="2"/>
        <v>0</v>
      </c>
      <c r="M16" s="120"/>
      <c r="N16" s="120">
        <f t="shared" si="3"/>
        <v>0</v>
      </c>
      <c r="O16" s="120"/>
      <c r="P16" s="120">
        <f t="shared" si="4"/>
        <v>0</v>
      </c>
    </row>
    <row r="17" spans="1:16" ht="14.45" customHeight="1" x14ac:dyDescent="0.25">
      <c r="A17" s="213" t="s">
        <v>135</v>
      </c>
      <c r="B17" s="192" t="s">
        <v>136</v>
      </c>
      <c r="C17" s="181">
        <v>853720022</v>
      </c>
      <c r="D17" s="14">
        <v>1</v>
      </c>
      <c r="E17" s="14"/>
      <c r="F17" s="120">
        <f t="shared" si="0"/>
        <v>0</v>
      </c>
      <c r="G17" s="159"/>
      <c r="H17" s="349"/>
      <c r="I17" s="120"/>
      <c r="J17" s="120">
        <f t="shared" si="1"/>
        <v>0</v>
      </c>
      <c r="K17" s="120"/>
      <c r="L17" s="120">
        <f t="shared" si="2"/>
        <v>0</v>
      </c>
      <c r="M17" s="120"/>
      <c r="N17" s="120">
        <f t="shared" si="3"/>
        <v>0</v>
      </c>
      <c r="O17" s="120"/>
      <c r="P17" s="120">
        <f t="shared" si="4"/>
        <v>0</v>
      </c>
    </row>
    <row r="18" spans="1:16" ht="14.45" customHeight="1" x14ac:dyDescent="0.25">
      <c r="A18" s="213" t="s">
        <v>137</v>
      </c>
      <c r="B18" s="192" t="s">
        <v>138</v>
      </c>
      <c r="C18" s="181">
        <v>853720023</v>
      </c>
      <c r="D18" s="14">
        <v>1</v>
      </c>
      <c r="E18" s="14"/>
      <c r="F18" s="120">
        <f t="shared" si="0"/>
        <v>0</v>
      </c>
      <c r="G18" s="159"/>
      <c r="H18" s="349"/>
      <c r="I18" s="120"/>
      <c r="J18" s="120">
        <f t="shared" si="1"/>
        <v>0</v>
      </c>
      <c r="K18" s="120"/>
      <c r="L18" s="120">
        <f t="shared" si="2"/>
        <v>0</v>
      </c>
      <c r="M18" s="120"/>
      <c r="N18" s="120">
        <f t="shared" si="3"/>
        <v>0</v>
      </c>
      <c r="O18" s="120"/>
      <c r="P18" s="120">
        <f t="shared" si="4"/>
        <v>0</v>
      </c>
    </row>
    <row r="19" spans="1:16" ht="14.45" customHeight="1" x14ac:dyDescent="0.25">
      <c r="A19" s="213" t="s">
        <v>139</v>
      </c>
      <c r="B19" s="192" t="s">
        <v>140</v>
      </c>
      <c r="C19" s="181">
        <v>968720022</v>
      </c>
      <c r="D19" s="14">
        <v>1</v>
      </c>
      <c r="E19" s="14"/>
      <c r="F19" s="120">
        <f t="shared" si="0"/>
        <v>0</v>
      </c>
      <c r="G19" s="159"/>
      <c r="H19" s="349"/>
      <c r="I19" s="120"/>
      <c r="J19" s="120">
        <f t="shared" si="1"/>
        <v>0</v>
      </c>
      <c r="K19" s="120"/>
      <c r="L19" s="120">
        <f t="shared" si="2"/>
        <v>0</v>
      </c>
      <c r="M19" s="120"/>
      <c r="N19" s="120">
        <f t="shared" si="3"/>
        <v>0</v>
      </c>
      <c r="O19" s="120"/>
      <c r="P19" s="120">
        <f t="shared" si="4"/>
        <v>0</v>
      </c>
    </row>
    <row r="20" spans="1:16" ht="14.45" customHeight="1" x14ac:dyDescent="0.25">
      <c r="A20" s="213" t="s">
        <v>141</v>
      </c>
      <c r="B20" s="192" t="s">
        <v>142</v>
      </c>
      <c r="C20" s="181">
        <v>968720036</v>
      </c>
      <c r="D20" s="14">
        <v>1</v>
      </c>
      <c r="E20" s="14"/>
      <c r="F20" s="120">
        <f t="shared" si="0"/>
        <v>0</v>
      </c>
      <c r="G20" s="159"/>
      <c r="H20" s="349"/>
      <c r="I20" s="120"/>
      <c r="J20" s="120">
        <f t="shared" si="1"/>
        <v>0</v>
      </c>
      <c r="K20" s="120"/>
      <c r="L20" s="120">
        <f t="shared" si="2"/>
        <v>0</v>
      </c>
      <c r="M20" s="120"/>
      <c r="N20" s="120">
        <f t="shared" si="3"/>
        <v>0</v>
      </c>
      <c r="O20" s="120"/>
      <c r="P20" s="120">
        <f t="shared" si="4"/>
        <v>0</v>
      </c>
    </row>
    <row r="21" spans="1:16" ht="14.45" customHeight="1" x14ac:dyDescent="0.25">
      <c r="A21" s="213" t="s">
        <v>143</v>
      </c>
      <c r="B21" s="192" t="s">
        <v>144</v>
      </c>
      <c r="C21" s="181">
        <v>968720035</v>
      </c>
      <c r="D21" s="14">
        <v>1</v>
      </c>
      <c r="E21" s="14"/>
      <c r="F21" s="120">
        <f t="shared" si="0"/>
        <v>0</v>
      </c>
      <c r="G21" s="159"/>
      <c r="H21" s="349"/>
      <c r="I21" s="120"/>
      <c r="J21" s="120">
        <f t="shared" si="1"/>
        <v>0</v>
      </c>
      <c r="K21" s="120"/>
      <c r="L21" s="120">
        <f t="shared" si="2"/>
        <v>0</v>
      </c>
      <c r="M21" s="120"/>
      <c r="N21" s="120">
        <f t="shared" si="3"/>
        <v>0</v>
      </c>
      <c r="O21" s="120"/>
      <c r="P21" s="120">
        <f t="shared" si="4"/>
        <v>0</v>
      </c>
    </row>
    <row r="22" spans="1:16" ht="14.45" customHeight="1" x14ac:dyDescent="0.25">
      <c r="A22" s="213" t="s">
        <v>145</v>
      </c>
      <c r="B22" s="192" t="s">
        <v>146</v>
      </c>
      <c r="C22" s="181">
        <v>968720025</v>
      </c>
      <c r="D22" s="14">
        <v>1</v>
      </c>
      <c r="E22" s="14"/>
      <c r="F22" s="120">
        <f t="shared" si="0"/>
        <v>0</v>
      </c>
      <c r="G22" s="159"/>
      <c r="H22" s="349"/>
      <c r="I22" s="120"/>
      <c r="J22" s="120">
        <f t="shared" si="1"/>
        <v>0</v>
      </c>
      <c r="K22" s="120"/>
      <c r="L22" s="120">
        <f t="shared" si="2"/>
        <v>0</v>
      </c>
      <c r="M22" s="120"/>
      <c r="N22" s="120">
        <f t="shared" si="3"/>
        <v>0</v>
      </c>
      <c r="O22" s="120"/>
      <c r="P22" s="120">
        <f t="shared" si="4"/>
        <v>0</v>
      </c>
    </row>
    <row r="23" spans="1:16" ht="14.45" customHeight="1" x14ac:dyDescent="0.25">
      <c r="A23" s="213" t="s">
        <v>147</v>
      </c>
      <c r="B23" s="192" t="s">
        <v>148</v>
      </c>
      <c r="C23" s="181">
        <v>968720034</v>
      </c>
      <c r="D23" s="14">
        <v>1</v>
      </c>
      <c r="E23" s="14"/>
      <c r="F23" s="120">
        <f t="shared" si="0"/>
        <v>0</v>
      </c>
      <c r="G23" s="159"/>
      <c r="H23" s="349"/>
      <c r="I23" s="120"/>
      <c r="J23" s="120">
        <f t="shared" si="1"/>
        <v>0</v>
      </c>
      <c r="K23" s="120"/>
      <c r="L23" s="120">
        <f t="shared" si="2"/>
        <v>0</v>
      </c>
      <c r="M23" s="120"/>
      <c r="N23" s="120">
        <f t="shared" si="3"/>
        <v>0</v>
      </c>
      <c r="O23" s="120"/>
      <c r="P23" s="120">
        <f t="shared" si="4"/>
        <v>0</v>
      </c>
    </row>
    <row r="24" spans="1:16" ht="14.45" customHeight="1" x14ac:dyDescent="0.25">
      <c r="A24" s="213" t="s">
        <v>149</v>
      </c>
      <c r="B24" s="192" t="s">
        <v>150</v>
      </c>
      <c r="C24" s="181">
        <v>968720037</v>
      </c>
      <c r="D24" s="14">
        <v>1</v>
      </c>
      <c r="E24" s="14"/>
      <c r="F24" s="120">
        <f t="shared" si="0"/>
        <v>0</v>
      </c>
      <c r="G24" s="159"/>
      <c r="H24" s="349"/>
      <c r="I24" s="120"/>
      <c r="J24" s="120">
        <f t="shared" si="1"/>
        <v>0</v>
      </c>
      <c r="K24" s="120"/>
      <c r="L24" s="120">
        <f t="shared" si="2"/>
        <v>0</v>
      </c>
      <c r="M24" s="120"/>
      <c r="N24" s="120">
        <f t="shared" si="3"/>
        <v>0</v>
      </c>
      <c r="O24" s="120"/>
      <c r="P24" s="120">
        <f t="shared" si="4"/>
        <v>0</v>
      </c>
    </row>
    <row r="25" spans="1:16" ht="14.45" customHeight="1" x14ac:dyDescent="0.25">
      <c r="A25" s="213" t="s">
        <v>151</v>
      </c>
      <c r="B25" s="192" t="s">
        <v>152</v>
      </c>
      <c r="C25" s="181">
        <v>968720030</v>
      </c>
      <c r="D25" s="14">
        <v>1</v>
      </c>
      <c r="E25" s="14"/>
      <c r="F25" s="120">
        <f t="shared" si="0"/>
        <v>0</v>
      </c>
      <c r="G25" s="159"/>
      <c r="H25" s="349"/>
      <c r="I25" s="120"/>
      <c r="J25" s="120">
        <f t="shared" si="1"/>
        <v>0</v>
      </c>
      <c r="K25" s="120"/>
      <c r="L25" s="120">
        <f t="shared" si="2"/>
        <v>0</v>
      </c>
      <c r="M25" s="120"/>
      <c r="N25" s="120">
        <f t="shared" si="3"/>
        <v>0</v>
      </c>
      <c r="O25" s="120"/>
      <c r="P25" s="120">
        <f t="shared" si="4"/>
        <v>0</v>
      </c>
    </row>
    <row r="26" spans="1:16" ht="14.45" customHeight="1" x14ac:dyDescent="0.25">
      <c r="A26" s="213" t="s">
        <v>153</v>
      </c>
      <c r="B26" s="192" t="s">
        <v>154</v>
      </c>
      <c r="C26" s="181">
        <v>968720033</v>
      </c>
      <c r="D26" s="14">
        <v>1</v>
      </c>
      <c r="E26" s="14"/>
      <c r="F26" s="120">
        <f t="shared" si="0"/>
        <v>0</v>
      </c>
      <c r="G26" s="159"/>
      <c r="H26" s="349"/>
      <c r="I26" s="120"/>
      <c r="J26" s="120">
        <f t="shared" si="1"/>
        <v>0</v>
      </c>
      <c r="K26" s="120"/>
      <c r="L26" s="120">
        <f t="shared" si="2"/>
        <v>0</v>
      </c>
      <c r="M26" s="120"/>
      <c r="N26" s="120">
        <f t="shared" si="3"/>
        <v>0</v>
      </c>
      <c r="O26" s="120"/>
      <c r="P26" s="120">
        <f t="shared" si="4"/>
        <v>0</v>
      </c>
    </row>
    <row r="27" spans="1:16" ht="14.45" customHeight="1" x14ac:dyDescent="0.25">
      <c r="A27" s="213" t="s">
        <v>155</v>
      </c>
      <c r="B27" s="192" t="s">
        <v>156</v>
      </c>
      <c r="C27" s="181">
        <v>968720031</v>
      </c>
      <c r="D27" s="14">
        <v>1</v>
      </c>
      <c r="E27" s="14"/>
      <c r="F27" s="120">
        <f t="shared" si="0"/>
        <v>0</v>
      </c>
      <c r="G27" s="159"/>
      <c r="H27" s="349"/>
      <c r="I27" s="120"/>
      <c r="J27" s="120">
        <f t="shared" si="1"/>
        <v>0</v>
      </c>
      <c r="K27" s="120"/>
      <c r="L27" s="120">
        <f t="shared" si="2"/>
        <v>0</v>
      </c>
      <c r="M27" s="120"/>
      <c r="N27" s="120">
        <f t="shared" si="3"/>
        <v>0</v>
      </c>
      <c r="O27" s="120"/>
      <c r="P27" s="120">
        <f t="shared" si="4"/>
        <v>0</v>
      </c>
    </row>
    <row r="28" spans="1:16" ht="14.45" customHeight="1" x14ac:dyDescent="0.25">
      <c r="A28" s="213" t="s">
        <v>157</v>
      </c>
      <c r="B28" s="192" t="s">
        <v>158</v>
      </c>
      <c r="C28" s="181">
        <v>968720060</v>
      </c>
      <c r="D28" s="14">
        <v>1</v>
      </c>
      <c r="E28" s="14"/>
      <c r="F28" s="120">
        <f t="shared" si="0"/>
        <v>0</v>
      </c>
      <c r="G28" s="159"/>
      <c r="H28" s="349"/>
      <c r="I28" s="120"/>
      <c r="J28" s="120">
        <f t="shared" si="1"/>
        <v>0</v>
      </c>
      <c r="K28" s="120"/>
      <c r="L28" s="120">
        <f t="shared" si="2"/>
        <v>0</v>
      </c>
      <c r="M28" s="120"/>
      <c r="N28" s="120">
        <f t="shared" si="3"/>
        <v>0</v>
      </c>
      <c r="O28" s="120"/>
      <c r="P28" s="120">
        <f t="shared" si="4"/>
        <v>0</v>
      </c>
    </row>
    <row r="29" spans="1:16" ht="14.45" customHeight="1" x14ac:dyDescent="0.25">
      <c r="A29" s="213" t="s">
        <v>159</v>
      </c>
      <c r="B29" s="192" t="s">
        <v>160</v>
      </c>
      <c r="C29" s="181">
        <v>968720049</v>
      </c>
      <c r="D29" s="14">
        <v>1</v>
      </c>
      <c r="E29" s="14"/>
      <c r="F29" s="120">
        <f t="shared" si="0"/>
        <v>0</v>
      </c>
      <c r="G29" s="159"/>
      <c r="H29" s="349"/>
      <c r="I29" s="120"/>
      <c r="J29" s="120">
        <f t="shared" si="1"/>
        <v>0</v>
      </c>
      <c r="K29" s="120"/>
      <c r="L29" s="120">
        <f t="shared" si="2"/>
        <v>0</v>
      </c>
      <c r="M29" s="120"/>
      <c r="N29" s="120">
        <f t="shared" si="3"/>
        <v>0</v>
      </c>
      <c r="O29" s="120"/>
      <c r="P29" s="120">
        <f t="shared" si="4"/>
        <v>0</v>
      </c>
    </row>
    <row r="30" spans="1:16" ht="14.45" customHeight="1" x14ac:dyDescent="0.25">
      <c r="A30" s="213" t="s">
        <v>161</v>
      </c>
      <c r="B30" s="192" t="s">
        <v>162</v>
      </c>
      <c r="C30" s="181">
        <v>968720048</v>
      </c>
      <c r="D30" s="14">
        <v>1</v>
      </c>
      <c r="E30" s="14"/>
      <c r="F30" s="120">
        <f t="shared" si="0"/>
        <v>0</v>
      </c>
      <c r="G30" s="159"/>
      <c r="H30" s="349"/>
      <c r="I30" s="120"/>
      <c r="J30" s="120">
        <f t="shared" si="1"/>
        <v>0</v>
      </c>
      <c r="K30" s="120"/>
      <c r="L30" s="120">
        <f t="shared" si="2"/>
        <v>0</v>
      </c>
      <c r="M30" s="120"/>
      <c r="N30" s="120">
        <f t="shared" si="3"/>
        <v>0</v>
      </c>
      <c r="O30" s="120"/>
      <c r="P30" s="120">
        <f t="shared" si="4"/>
        <v>0</v>
      </c>
    </row>
    <row r="31" spans="1:16" ht="14.45" customHeight="1" x14ac:dyDescent="0.25">
      <c r="A31" s="213" t="s">
        <v>163</v>
      </c>
      <c r="B31" s="192" t="s">
        <v>164</v>
      </c>
      <c r="C31" s="181">
        <v>986720033</v>
      </c>
      <c r="D31" s="14">
        <v>1</v>
      </c>
      <c r="E31" s="14"/>
      <c r="F31" s="120">
        <f t="shared" si="0"/>
        <v>0</v>
      </c>
      <c r="G31" s="159"/>
      <c r="H31" s="349"/>
      <c r="I31" s="120"/>
      <c r="J31" s="120">
        <f t="shared" si="1"/>
        <v>0</v>
      </c>
      <c r="K31" s="120"/>
      <c r="L31" s="120">
        <f t="shared" si="2"/>
        <v>0</v>
      </c>
      <c r="M31" s="120"/>
      <c r="N31" s="120">
        <f t="shared" si="3"/>
        <v>0</v>
      </c>
      <c r="O31" s="120"/>
      <c r="P31" s="120">
        <f t="shared" si="4"/>
        <v>0</v>
      </c>
    </row>
    <row r="32" spans="1:16" ht="14.45" customHeight="1" x14ac:dyDescent="0.25">
      <c r="A32" s="213" t="s">
        <v>165</v>
      </c>
      <c r="B32" s="192" t="s">
        <v>166</v>
      </c>
      <c r="C32" s="181">
        <v>968720051</v>
      </c>
      <c r="D32" s="14">
        <v>1</v>
      </c>
      <c r="E32" s="14"/>
      <c r="F32" s="120">
        <f t="shared" si="0"/>
        <v>0</v>
      </c>
      <c r="G32" s="159"/>
      <c r="H32" s="349"/>
      <c r="I32" s="120"/>
      <c r="J32" s="120">
        <f t="shared" si="1"/>
        <v>0</v>
      </c>
      <c r="K32" s="120"/>
      <c r="L32" s="120">
        <f t="shared" si="2"/>
        <v>0</v>
      </c>
      <c r="M32" s="120"/>
      <c r="N32" s="120">
        <f t="shared" si="3"/>
        <v>0</v>
      </c>
      <c r="O32" s="120"/>
      <c r="P32" s="120">
        <f t="shared" si="4"/>
        <v>0</v>
      </c>
    </row>
    <row r="33" spans="1:16" ht="14.45" customHeight="1" x14ac:dyDescent="0.25">
      <c r="A33" s="213" t="s">
        <v>167</v>
      </c>
      <c r="B33" s="192" t="s">
        <v>168</v>
      </c>
      <c r="C33" s="181">
        <v>968720053</v>
      </c>
      <c r="D33" s="14">
        <v>1</v>
      </c>
      <c r="E33" s="14"/>
      <c r="F33" s="120">
        <f t="shared" si="0"/>
        <v>0</v>
      </c>
      <c r="G33" s="159"/>
      <c r="H33" s="349"/>
      <c r="I33" s="120"/>
      <c r="J33" s="120">
        <f t="shared" si="1"/>
        <v>0</v>
      </c>
      <c r="K33" s="120"/>
      <c r="L33" s="120">
        <f t="shared" si="2"/>
        <v>0</v>
      </c>
      <c r="M33" s="120"/>
      <c r="N33" s="120">
        <f t="shared" si="3"/>
        <v>0</v>
      </c>
      <c r="O33" s="120"/>
      <c r="P33" s="120">
        <f t="shared" si="4"/>
        <v>0</v>
      </c>
    </row>
    <row r="34" spans="1:16" ht="14.45" customHeight="1" x14ac:dyDescent="0.25">
      <c r="A34" s="213" t="s">
        <v>167</v>
      </c>
      <c r="B34" s="192" t="s">
        <v>169</v>
      </c>
      <c r="C34" s="181">
        <v>968720055</v>
      </c>
      <c r="D34" s="14">
        <v>1</v>
      </c>
      <c r="E34" s="14"/>
      <c r="F34" s="120">
        <f t="shared" si="0"/>
        <v>0</v>
      </c>
      <c r="G34" s="159"/>
      <c r="H34" s="349"/>
      <c r="I34" s="120"/>
      <c r="J34" s="120">
        <f>I34*$D34</f>
        <v>0</v>
      </c>
      <c r="K34" s="120"/>
      <c r="L34" s="120">
        <f>K34*$D34</f>
        <v>0</v>
      </c>
      <c r="M34" s="120"/>
      <c r="N34" s="120">
        <f>M34*$D34</f>
        <v>0</v>
      </c>
      <c r="O34" s="120"/>
      <c r="P34" s="120">
        <f>O34*$D34</f>
        <v>0</v>
      </c>
    </row>
    <row r="35" spans="1:16" ht="14.45" customHeight="1" x14ac:dyDescent="0.25">
      <c r="A35" s="213" t="s">
        <v>167</v>
      </c>
      <c r="B35" s="192">
        <v>317478</v>
      </c>
      <c r="C35" s="181">
        <v>853720029</v>
      </c>
      <c r="D35" s="14">
        <v>1</v>
      </c>
      <c r="E35" s="14"/>
      <c r="F35" s="120">
        <f t="shared" si="0"/>
        <v>0</v>
      </c>
      <c r="G35" s="159"/>
      <c r="H35" s="349"/>
      <c r="I35" s="120"/>
      <c r="J35" s="120">
        <f t="shared" si="1"/>
        <v>0</v>
      </c>
      <c r="K35" s="120"/>
      <c r="L35" s="120">
        <f t="shared" si="2"/>
        <v>0</v>
      </c>
      <c r="M35" s="120"/>
      <c r="N35" s="120">
        <f t="shared" si="3"/>
        <v>0</v>
      </c>
      <c r="O35" s="120"/>
      <c r="P35" s="120">
        <f t="shared" si="4"/>
        <v>0</v>
      </c>
    </row>
    <row r="36" spans="1:16" ht="14.45" customHeight="1" x14ac:dyDescent="0.25">
      <c r="A36" s="213" t="s">
        <v>260</v>
      </c>
      <c r="B36" s="192">
        <v>317468</v>
      </c>
      <c r="C36" s="181">
        <v>853720030</v>
      </c>
      <c r="D36" s="14">
        <v>1</v>
      </c>
      <c r="E36" s="14"/>
      <c r="F36" s="120">
        <f t="shared" si="0"/>
        <v>0</v>
      </c>
      <c r="G36" s="159"/>
      <c r="H36" s="349"/>
      <c r="I36" s="120"/>
      <c r="J36" s="120">
        <f t="shared" si="1"/>
        <v>0</v>
      </c>
      <c r="K36" s="120"/>
      <c r="L36" s="120">
        <f t="shared" si="2"/>
        <v>0</v>
      </c>
      <c r="M36" s="120"/>
      <c r="N36" s="120">
        <f t="shared" si="3"/>
        <v>0</v>
      </c>
      <c r="O36" s="120"/>
      <c r="P36" s="120">
        <f t="shared" si="4"/>
        <v>0</v>
      </c>
    </row>
    <row r="37" spans="1:16" ht="14.45" customHeight="1" x14ac:dyDescent="0.25">
      <c r="A37" s="213" t="s">
        <v>261</v>
      </c>
      <c r="B37" s="192">
        <v>329025</v>
      </c>
      <c r="C37" s="181">
        <v>853720028</v>
      </c>
      <c r="D37" s="14">
        <v>1</v>
      </c>
      <c r="E37" s="14"/>
      <c r="F37" s="120">
        <f t="shared" si="0"/>
        <v>0</v>
      </c>
      <c r="G37" s="159"/>
      <c r="H37" s="349"/>
      <c r="I37" s="120"/>
      <c r="J37" s="120">
        <f t="shared" si="1"/>
        <v>0</v>
      </c>
      <c r="K37" s="120"/>
      <c r="L37" s="120">
        <f t="shared" si="2"/>
        <v>0</v>
      </c>
      <c r="M37" s="120"/>
      <c r="N37" s="120">
        <f t="shared" si="3"/>
        <v>0</v>
      </c>
      <c r="O37" s="120"/>
      <c r="P37" s="120">
        <f t="shared" si="4"/>
        <v>0</v>
      </c>
    </row>
    <row r="38" spans="1:16" ht="14.45" customHeight="1" x14ac:dyDescent="0.25">
      <c r="A38" s="213" t="s">
        <v>262</v>
      </c>
      <c r="B38" s="192">
        <v>352192</v>
      </c>
      <c r="C38" s="181">
        <v>986720039</v>
      </c>
      <c r="D38" s="14">
        <v>1</v>
      </c>
      <c r="E38" s="14"/>
      <c r="F38" s="120">
        <f t="shared" si="0"/>
        <v>0</v>
      </c>
      <c r="G38" s="159"/>
      <c r="H38" s="349"/>
      <c r="I38" s="120"/>
      <c r="J38" s="120">
        <f t="shared" si="1"/>
        <v>0</v>
      </c>
      <c r="K38" s="120"/>
      <c r="L38" s="120">
        <f t="shared" si="2"/>
        <v>0</v>
      </c>
      <c r="M38" s="120"/>
      <c r="N38" s="120">
        <f t="shared" si="3"/>
        <v>0</v>
      </c>
      <c r="O38" s="120"/>
      <c r="P38" s="120">
        <f t="shared" si="4"/>
        <v>0</v>
      </c>
    </row>
    <row r="39" spans="1:16" ht="14.45" customHeight="1" x14ac:dyDescent="0.25">
      <c r="A39" s="213" t="s">
        <v>263</v>
      </c>
      <c r="B39" s="192">
        <v>337046</v>
      </c>
      <c r="C39" s="181">
        <v>986720040</v>
      </c>
      <c r="D39" s="14">
        <v>1</v>
      </c>
      <c r="E39" s="14"/>
      <c r="F39" s="120">
        <f t="shared" si="0"/>
        <v>0</v>
      </c>
      <c r="G39" s="159"/>
      <c r="H39" s="349"/>
      <c r="I39" s="120"/>
      <c r="J39" s="120">
        <f t="shared" si="1"/>
        <v>0</v>
      </c>
      <c r="K39" s="120"/>
      <c r="L39" s="120">
        <f t="shared" si="2"/>
        <v>0</v>
      </c>
      <c r="M39" s="120"/>
      <c r="N39" s="120">
        <f t="shared" si="3"/>
        <v>0</v>
      </c>
      <c r="O39" s="120"/>
      <c r="P39" s="120">
        <f t="shared" si="4"/>
        <v>0</v>
      </c>
    </row>
    <row r="40" spans="1:16" ht="14.45" customHeight="1" x14ac:dyDescent="0.25">
      <c r="A40" s="213" t="s">
        <v>264</v>
      </c>
      <c r="B40" s="192">
        <v>337461</v>
      </c>
      <c r="C40" s="181">
        <v>986720038</v>
      </c>
      <c r="D40" s="14">
        <v>1</v>
      </c>
      <c r="E40" s="14"/>
      <c r="F40" s="120">
        <f t="shared" si="0"/>
        <v>0</v>
      </c>
      <c r="G40" s="159"/>
      <c r="H40" s="349"/>
      <c r="I40" s="120"/>
      <c r="J40" s="120">
        <f t="shared" si="1"/>
        <v>0</v>
      </c>
      <c r="K40" s="120"/>
      <c r="L40" s="120">
        <f t="shared" si="2"/>
        <v>0</v>
      </c>
      <c r="M40" s="120"/>
      <c r="N40" s="120">
        <f t="shared" si="3"/>
        <v>0</v>
      </c>
      <c r="O40" s="120"/>
      <c r="P40" s="120">
        <f t="shared" si="4"/>
        <v>0</v>
      </c>
    </row>
    <row r="41" spans="1:16" ht="14.45" customHeight="1" x14ac:dyDescent="0.25">
      <c r="A41" s="213" t="s">
        <v>265</v>
      </c>
      <c r="B41" s="192">
        <v>337705</v>
      </c>
      <c r="C41" s="181">
        <v>986720041</v>
      </c>
      <c r="D41" s="14">
        <v>1</v>
      </c>
      <c r="E41" s="14"/>
      <c r="F41" s="120">
        <f t="shared" si="0"/>
        <v>0</v>
      </c>
      <c r="G41" s="159"/>
      <c r="H41" s="349"/>
      <c r="I41" s="120"/>
      <c r="J41" s="120">
        <f t="shared" si="1"/>
        <v>0</v>
      </c>
      <c r="K41" s="120"/>
      <c r="L41" s="120">
        <f t="shared" si="2"/>
        <v>0</v>
      </c>
      <c r="M41" s="120"/>
      <c r="N41" s="120">
        <f t="shared" si="3"/>
        <v>0</v>
      </c>
      <c r="O41" s="120"/>
      <c r="P41" s="120">
        <f t="shared" si="4"/>
        <v>0</v>
      </c>
    </row>
    <row r="42" spans="1:16" ht="14.45" customHeight="1" thickBot="1" x14ac:dyDescent="0.3">
      <c r="A42" s="213" t="s">
        <v>383</v>
      </c>
      <c r="B42" s="192">
        <v>6386123</v>
      </c>
      <c r="C42" s="214">
        <v>999720011</v>
      </c>
      <c r="D42" s="154">
        <v>1</v>
      </c>
      <c r="E42" s="154"/>
      <c r="F42" s="120">
        <f>E42*D42</f>
        <v>0</v>
      </c>
      <c r="G42" s="215"/>
      <c r="H42" s="364"/>
      <c r="I42" s="120"/>
      <c r="J42" s="120">
        <f t="shared" si="1"/>
        <v>0</v>
      </c>
      <c r="K42" s="120"/>
      <c r="L42" s="120">
        <f t="shared" si="2"/>
        <v>0</v>
      </c>
      <c r="M42" s="120"/>
      <c r="N42" s="120">
        <f t="shared" si="3"/>
        <v>0</v>
      </c>
      <c r="O42" s="120"/>
      <c r="P42" s="120">
        <f t="shared" si="4"/>
        <v>0</v>
      </c>
    </row>
    <row r="43" spans="1:16" ht="12.95" customHeight="1" thickBot="1" x14ac:dyDescent="0.3">
      <c r="A43" s="311"/>
      <c r="B43" s="312"/>
      <c r="C43" s="312"/>
      <c r="D43" s="312"/>
      <c r="E43" s="313" t="s">
        <v>421</v>
      </c>
      <c r="F43" s="330">
        <f>SUM(F9:F42)</f>
        <v>0</v>
      </c>
      <c r="G43" s="206"/>
      <c r="H43" s="175"/>
      <c r="J43" s="330">
        <f>SUM(J9:J42)</f>
        <v>0</v>
      </c>
      <c r="L43" s="330">
        <f>SUM(L9:L42)</f>
        <v>0</v>
      </c>
      <c r="N43" s="330">
        <f>SUM(N9:N42)</f>
        <v>0</v>
      </c>
      <c r="P43" s="330">
        <f>SUM(P9:P42)</f>
        <v>0</v>
      </c>
    </row>
    <row r="44" spans="1:16" s="175" customFormat="1" ht="15.75" thickBot="1" x14ac:dyDescent="0.3">
      <c r="E44" s="327" t="s">
        <v>443</v>
      </c>
      <c r="F44" s="153">
        <v>351</v>
      </c>
    </row>
    <row r="45" spans="1:16" s="175" customFormat="1" ht="14.45" customHeight="1" thickBot="1" x14ac:dyDescent="0.3">
      <c r="E45" s="288" t="s">
        <v>442</v>
      </c>
      <c r="F45" s="331">
        <f>F43*$F44</f>
        <v>0</v>
      </c>
      <c r="J45" s="331">
        <f>J43*$F44</f>
        <v>0</v>
      </c>
      <c r="L45" s="331">
        <f>L43*$F44</f>
        <v>0</v>
      </c>
      <c r="N45" s="331">
        <f>N43*$F44</f>
        <v>0</v>
      </c>
      <c r="P45" s="331">
        <f>P43*$F44</f>
        <v>0</v>
      </c>
    </row>
    <row r="46" spans="1:16" s="175" customFormat="1" ht="9.75" customHeight="1" thickBot="1" x14ac:dyDescent="0.3"/>
    <row r="47" spans="1:16" s="141" customFormat="1" ht="14.45" customHeight="1" thickTop="1" thickBot="1" x14ac:dyDescent="0.3">
      <c r="A47" s="153"/>
      <c r="B47" s="319" t="s">
        <v>454</v>
      </c>
      <c r="C47" s="153"/>
      <c r="D47" s="319"/>
      <c r="E47" s="356">
        <f xml:space="preserve"> SUM(F45+J45+L45+N45+P45)</f>
        <v>0</v>
      </c>
      <c r="F47" s="319"/>
      <c r="G47" s="153"/>
      <c r="H47" s="153"/>
    </row>
    <row r="48" spans="1:16" s="175" customFormat="1" ht="15.75" thickTop="1" x14ac:dyDescent="0.25">
      <c r="C48" s="177"/>
      <c r="D48" s="177"/>
      <c r="E48" s="177"/>
      <c r="F48" s="177"/>
      <c r="G48" s="177"/>
      <c r="H48" s="177"/>
    </row>
    <row r="49" s="175" customFormat="1" x14ac:dyDescent="0.25"/>
    <row r="50" s="175" customFormat="1" x14ac:dyDescent="0.25"/>
    <row r="51" s="175" customFormat="1" x14ac:dyDescent="0.25"/>
    <row r="52" s="175" customFormat="1" x14ac:dyDescent="0.25"/>
    <row r="53" s="175" customFormat="1" x14ac:dyDescent="0.25"/>
    <row r="54" s="175" customFormat="1" x14ac:dyDescent="0.25"/>
  </sheetData>
  <mergeCells count="4">
    <mergeCell ref="A1:G1"/>
    <mergeCell ref="A2:D2"/>
    <mergeCell ref="A6:I6"/>
    <mergeCell ref="A7:D7"/>
  </mergeCells>
  <pageMargins left="0.25" right="0.25" top="0.75" bottom="0.75" header="0.3" footer="0.3"/>
  <pageSetup paperSize="5" scale="72" fitToHeight="0" orientation="landscape" r:id="rId1"/>
  <headerFooter>
    <oddHeader>&amp;CMIDLIFE OVERHAUL
PARTS KITS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24</vt:i4>
      </vt:variant>
    </vt:vector>
  </HeadingPairs>
  <TitlesOfParts>
    <vt:vector size="44" baseType="lpstr">
      <vt:lpstr>GLASS KIT A</vt:lpstr>
      <vt:lpstr>GLASS KIT B</vt:lpstr>
      <vt:lpstr>GLASS KIT C</vt:lpstr>
      <vt:lpstr>GLASS KIT D</vt:lpstr>
      <vt:lpstr>GLASS KIT E</vt:lpstr>
      <vt:lpstr>GLASS KIT F</vt:lpstr>
      <vt:lpstr>BODY KIT  </vt:lpstr>
      <vt:lpstr>CHASSIS  KIT </vt:lpstr>
      <vt:lpstr>HOSE KIT  </vt:lpstr>
      <vt:lpstr>S UNITS KIT BLAD </vt:lpstr>
      <vt:lpstr>HVAC KIT BLAD </vt:lpstr>
      <vt:lpstr>F AXLE KIT </vt:lpstr>
      <vt:lpstr>R AXLE KIT  </vt:lpstr>
      <vt:lpstr>S UNITS KIT CTF</vt:lpstr>
      <vt:lpstr>ENGINE KIT </vt:lpstr>
      <vt:lpstr>HYBRID KIT </vt:lpstr>
      <vt:lpstr>FAREBOX KIT</vt:lpstr>
      <vt:lpstr>LED LIGHT KIT</vt:lpstr>
      <vt:lpstr>KIT AC 407c</vt:lpstr>
      <vt:lpstr>MISC REPAIRABLE PARTS</vt:lpstr>
      <vt:lpstr>'BODY KIT  '!Print_Area</vt:lpstr>
      <vt:lpstr>'CHASSIS  KIT '!Print_Area</vt:lpstr>
      <vt:lpstr>'ENGINE KIT '!Print_Area</vt:lpstr>
      <vt:lpstr>'F AXLE KIT '!Print_Area</vt:lpstr>
      <vt:lpstr>'FAREBOX KIT'!Print_Area</vt:lpstr>
      <vt:lpstr>'GLASS KIT A'!Print_Area</vt:lpstr>
      <vt:lpstr>'GLASS KIT B'!Print_Area</vt:lpstr>
      <vt:lpstr>'GLASS KIT C'!Print_Area</vt:lpstr>
      <vt:lpstr>'GLASS KIT D'!Print_Area</vt:lpstr>
      <vt:lpstr>'GLASS KIT E'!Print_Area</vt:lpstr>
      <vt:lpstr>'GLASS KIT F'!Print_Area</vt:lpstr>
      <vt:lpstr>'HOSE KIT  '!Print_Area</vt:lpstr>
      <vt:lpstr>'HVAC KIT BLAD '!Print_Area</vt:lpstr>
      <vt:lpstr>'HYBRID KIT '!Print_Area</vt:lpstr>
      <vt:lpstr>'KIT AC 407c'!Print_Area</vt:lpstr>
      <vt:lpstr>'LED LIGHT KIT'!Print_Area</vt:lpstr>
      <vt:lpstr>'MISC REPAIRABLE PARTS'!Print_Area</vt:lpstr>
      <vt:lpstr>'R AXLE KIT  '!Print_Area</vt:lpstr>
      <vt:lpstr>'S UNITS KIT BLAD '!Print_Area</vt:lpstr>
      <vt:lpstr>'S UNITS KIT CTF'!Print_Area</vt:lpstr>
      <vt:lpstr>'BODY KIT  '!Print_Titles</vt:lpstr>
      <vt:lpstr>'CHASSIS  KIT '!Print_Titles</vt:lpstr>
      <vt:lpstr>'ENGINE KIT '!Print_Titles</vt:lpstr>
      <vt:lpstr>'S UNITS KIT BLAD '!Print_Titles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WMATA</dc:creator>
  <cp:lastModifiedBy>Stidham, Tamika</cp:lastModifiedBy>
  <cp:lastPrinted>2015-01-02T12:22:01Z</cp:lastPrinted>
  <dcterms:created xsi:type="dcterms:W3CDTF">2013-09-24T12:03:25Z</dcterms:created>
  <dcterms:modified xsi:type="dcterms:W3CDTF">2015-02-10T18:55:37Z</dcterms:modified>
</cp:coreProperties>
</file>